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BC\Desktop\169 final annexures for main meetiing\"/>
    </mc:Choice>
  </mc:AlternateContent>
  <bookViews>
    <workbookView xWindow="0" yWindow="0" windowWidth="28800" windowHeight="11508"/>
  </bookViews>
  <sheets>
    <sheet name="BANK WISE" sheetId="1" r:id="rId1"/>
  </sheets>
  <definedNames>
    <definedName name="_xlnm.Print_Area" localSheetId="0">'BANK WISE'!$A$2:$R$43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E42" i="1"/>
  <c r="G42" i="1"/>
  <c r="H42" i="1"/>
  <c r="I42" i="1"/>
  <c r="K42" i="1"/>
  <c r="L42" i="1"/>
  <c r="M42" i="1"/>
  <c r="D39" i="1"/>
  <c r="E39" i="1"/>
  <c r="G39" i="1"/>
  <c r="H39" i="1"/>
  <c r="I39" i="1"/>
  <c r="K39" i="1"/>
  <c r="L39" i="1"/>
  <c r="M39" i="1"/>
  <c r="D34" i="1"/>
  <c r="E34" i="1"/>
  <c r="G34" i="1"/>
  <c r="H34" i="1"/>
  <c r="I34" i="1"/>
  <c r="K34" i="1"/>
  <c r="L34" i="1"/>
  <c r="M34" i="1"/>
  <c r="D32" i="1"/>
  <c r="E32" i="1"/>
  <c r="G32" i="1"/>
  <c r="H32" i="1"/>
  <c r="I32" i="1"/>
  <c r="K32" i="1"/>
  <c r="L32" i="1"/>
  <c r="M32" i="1"/>
  <c r="D18" i="1"/>
  <c r="E18" i="1"/>
  <c r="G18" i="1"/>
  <c r="H18" i="1"/>
  <c r="I18" i="1"/>
  <c r="K18" i="1"/>
  <c r="L18" i="1"/>
  <c r="M18" i="1"/>
  <c r="C42" i="1"/>
  <c r="C39" i="1"/>
  <c r="C34" i="1"/>
  <c r="C32" i="1"/>
  <c r="C18" i="1"/>
  <c r="J20" i="1"/>
  <c r="J21" i="1"/>
  <c r="J22" i="1"/>
  <c r="J23" i="1"/>
  <c r="J24" i="1"/>
  <c r="J25" i="1"/>
  <c r="J26" i="1"/>
  <c r="J27" i="1"/>
  <c r="J28" i="1"/>
  <c r="J29" i="1"/>
  <c r="J30" i="1"/>
  <c r="J31" i="1"/>
  <c r="Q7" i="1"/>
  <c r="Q8" i="1"/>
  <c r="Q9" i="1"/>
  <c r="Q10" i="1"/>
  <c r="Q11" i="1"/>
  <c r="Q12" i="1"/>
  <c r="Q13" i="1"/>
  <c r="Q14" i="1"/>
  <c r="Q15" i="1"/>
  <c r="Q16" i="1"/>
  <c r="Q17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3" i="1"/>
  <c r="Q35" i="1"/>
  <c r="Q36" i="1"/>
  <c r="Q37" i="1"/>
  <c r="Q38" i="1"/>
  <c r="Q41" i="1"/>
  <c r="P7" i="1"/>
  <c r="P8" i="1"/>
  <c r="P9" i="1"/>
  <c r="P10" i="1"/>
  <c r="P11" i="1"/>
  <c r="P12" i="1"/>
  <c r="P13" i="1"/>
  <c r="P14" i="1"/>
  <c r="P15" i="1"/>
  <c r="P16" i="1"/>
  <c r="P17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3" i="1"/>
  <c r="P35" i="1"/>
  <c r="P36" i="1"/>
  <c r="P37" i="1"/>
  <c r="P38" i="1"/>
  <c r="P41" i="1"/>
  <c r="P6" i="1"/>
  <c r="Q6" i="1"/>
  <c r="O7" i="1"/>
  <c r="O8" i="1"/>
  <c r="O9" i="1"/>
  <c r="O10" i="1"/>
  <c r="O11" i="1"/>
  <c r="O12" i="1"/>
  <c r="O13" i="1"/>
  <c r="O14" i="1"/>
  <c r="O15" i="1"/>
  <c r="O16" i="1"/>
  <c r="O17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3" i="1"/>
  <c r="O35" i="1"/>
  <c r="O36" i="1"/>
  <c r="O37" i="1"/>
  <c r="O38" i="1"/>
  <c r="O41" i="1"/>
  <c r="O6" i="1"/>
  <c r="N7" i="1"/>
  <c r="N8" i="1"/>
  <c r="N9" i="1"/>
  <c r="N10" i="1"/>
  <c r="N11" i="1"/>
  <c r="N12" i="1"/>
  <c r="N13" i="1"/>
  <c r="N14" i="1"/>
  <c r="N15" i="1"/>
  <c r="N16" i="1"/>
  <c r="N17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3" i="1"/>
  <c r="N34" i="1" s="1"/>
  <c r="N35" i="1"/>
  <c r="N36" i="1"/>
  <c r="N37" i="1"/>
  <c r="N38" i="1"/>
  <c r="N41" i="1"/>
  <c r="N42" i="1" s="1"/>
  <c r="N39" i="1" l="1"/>
  <c r="H40" i="1"/>
  <c r="H43" i="1" s="1"/>
  <c r="O34" i="1"/>
  <c r="N32" i="1"/>
  <c r="M40" i="1"/>
  <c r="M43" i="1" s="1"/>
  <c r="G40" i="1"/>
  <c r="G43" i="1" s="1"/>
  <c r="D40" i="1"/>
  <c r="D43" i="1" s="1"/>
  <c r="L40" i="1"/>
  <c r="K40" i="1"/>
  <c r="K43" i="1" s="1"/>
  <c r="E40" i="1"/>
  <c r="E43" i="1" s="1"/>
  <c r="I40" i="1"/>
  <c r="I43" i="1" s="1"/>
  <c r="C40" i="1"/>
  <c r="C43" i="1" s="1"/>
  <c r="O32" i="1"/>
  <c r="P39" i="1"/>
  <c r="Q42" i="1"/>
  <c r="P42" i="1"/>
  <c r="P32" i="1"/>
  <c r="Q18" i="1"/>
  <c r="O18" i="1"/>
  <c r="Q34" i="1"/>
  <c r="P18" i="1"/>
  <c r="Q39" i="1"/>
  <c r="Q32" i="1"/>
  <c r="O42" i="1"/>
  <c r="P34" i="1"/>
  <c r="O39" i="1"/>
  <c r="P40" i="1" l="1"/>
  <c r="L43" i="1"/>
  <c r="P43" i="1" s="1"/>
  <c r="Q40" i="1"/>
  <c r="O40" i="1"/>
  <c r="O43" i="1"/>
  <c r="Q43" i="1"/>
  <c r="J7" i="1" l="1"/>
  <c r="J8" i="1"/>
  <c r="R8" i="1" s="1"/>
  <c r="J9" i="1"/>
  <c r="R9" i="1" s="1"/>
  <c r="J10" i="1"/>
  <c r="R10" i="1" s="1"/>
  <c r="J11" i="1"/>
  <c r="R11" i="1" s="1"/>
  <c r="J12" i="1"/>
  <c r="R12" i="1" s="1"/>
  <c r="J13" i="1"/>
  <c r="R13" i="1" s="1"/>
  <c r="J14" i="1"/>
  <c r="R14" i="1" s="1"/>
  <c r="J15" i="1"/>
  <c r="R15" i="1" s="1"/>
  <c r="J16" i="1"/>
  <c r="R16" i="1" s="1"/>
  <c r="J17" i="1"/>
  <c r="R17" i="1" s="1"/>
  <c r="J19" i="1"/>
  <c r="J32" i="1" s="1"/>
  <c r="R20" i="1"/>
  <c r="R21" i="1"/>
  <c r="R22" i="1"/>
  <c r="R23" i="1"/>
  <c r="R24" i="1"/>
  <c r="R25" i="1"/>
  <c r="R26" i="1"/>
  <c r="R27" i="1"/>
  <c r="R28" i="1"/>
  <c r="R29" i="1"/>
  <c r="R30" i="1"/>
  <c r="R31" i="1"/>
  <c r="J33" i="1"/>
  <c r="J34" i="1" s="1"/>
  <c r="J35" i="1"/>
  <c r="J36" i="1"/>
  <c r="R36" i="1" s="1"/>
  <c r="J37" i="1"/>
  <c r="R37" i="1" s="1"/>
  <c r="J38" i="1"/>
  <c r="R38" i="1" s="1"/>
  <c r="J41" i="1"/>
  <c r="J42" i="1" s="1"/>
  <c r="N6" i="1"/>
  <c r="N18" i="1" s="1"/>
  <c r="N40" i="1" s="1"/>
  <c r="N43" i="1" s="1"/>
  <c r="J6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 s="1"/>
  <c r="F35" i="1"/>
  <c r="F39" i="1" s="1"/>
  <c r="F36" i="1"/>
  <c r="F37" i="1"/>
  <c r="F38" i="1"/>
  <c r="F41" i="1"/>
  <c r="F42" i="1" s="1"/>
  <c r="F7" i="1"/>
  <c r="F8" i="1"/>
  <c r="F9" i="1"/>
  <c r="F10" i="1"/>
  <c r="F11" i="1"/>
  <c r="F12" i="1"/>
  <c r="F13" i="1"/>
  <c r="F14" i="1"/>
  <c r="F15" i="1"/>
  <c r="F16" i="1"/>
  <c r="F17" i="1"/>
  <c r="F6" i="1"/>
  <c r="F32" i="1" l="1"/>
  <c r="J39" i="1"/>
  <c r="R39" i="1" s="1"/>
  <c r="J18" i="1"/>
  <c r="F18" i="1"/>
  <c r="R42" i="1"/>
  <c r="R7" i="1"/>
  <c r="R6" i="1"/>
  <c r="R35" i="1"/>
  <c r="R41" i="1"/>
  <c r="R34" i="1"/>
  <c r="R33" i="1"/>
  <c r="R32" i="1"/>
  <c r="R19" i="1"/>
  <c r="J40" i="1" l="1"/>
  <c r="J43" i="1" s="1"/>
  <c r="R43" i="1" s="1"/>
  <c r="R40" i="1"/>
  <c r="R18" i="1"/>
  <c r="F40" i="1"/>
  <c r="F43" i="1" s="1"/>
</calcChain>
</file>

<file path=xl/sharedStrings.xml><?xml version="1.0" encoding="utf-8"?>
<sst xmlns="http://schemas.openxmlformats.org/spreadsheetml/2006/main" count="63" uniqueCount="51">
  <si>
    <t>Bank Name</t>
  </si>
  <si>
    <t>No. of Branches</t>
  </si>
  <si>
    <t>Deposits</t>
  </si>
  <si>
    <t>Advances</t>
  </si>
  <si>
    <t>CD RATIO (%)</t>
  </si>
  <si>
    <t>Rural</t>
  </si>
  <si>
    <t>Semi Urban</t>
  </si>
  <si>
    <t>Urban</t>
  </si>
  <si>
    <t>Total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</si>
  <si>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</si>
  <si>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</si>
  <si>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</si>
  <si>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</si>
  <si>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</si>
  <si>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</si>
  <si>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</si>
  <si>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</si>
  <si>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</si>
  <si>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STATE BANK OF INDIA</t>
  </si>
  <si>
    <t>UCO BANK</t>
  </si>
  <si>
    <t>UNION BANK OF INDIA</t>
  </si>
  <si>
    <t>PUBLIC SECTOR BANKS</t>
  </si>
  <si>
    <t>AXIS BANK</t>
  </si>
  <si>
    <t>BANDHAN BANK</t>
  </si>
  <si>
    <t>DCB</t>
  </si>
  <si>
    <t>FEDERAL BANK</t>
  </si>
  <si>
    <t>HDFC BANK</t>
  </si>
  <si>
    <t>ICICI BANK</t>
  </si>
  <si>
    <t>IDBI BANK</t>
  </si>
  <si>
    <t>IDFC BANK</t>
  </si>
  <si>
    <t>INDUSIND BANK</t>
  </si>
  <si>
    <t>J&amp;K BANK</t>
  </si>
  <si>
    <t>KOTAK MAHINDRA BANK</t>
  </si>
  <si>
    <t>RBL BANK LTD.</t>
  </si>
  <si>
    <t>YES BANK</t>
  </si>
  <si>
    <t>PRIVATE SECTOR BANKS</t>
  </si>
  <si>
    <t>PUNJAB GRAMIN BANK</t>
  </si>
  <si>
    <t>REGIONAL RURAL BANKS</t>
  </si>
  <si>
    <t>AU SMALL FINANCE BANK</t>
  </si>
  <si>
    <t>CAPITAL SMALL FINANCE BANK</t>
  </si>
  <si>
    <t>JANA SMALL FINANCE</t>
  </si>
  <si>
    <t>UJJIVAN SMALL FINANCE BANK</t>
  </si>
  <si>
    <t>SMALL FINANCE BANKS</t>
  </si>
  <si>
    <t>SCHEDULE COMM BANKS</t>
  </si>
  <si>
    <t>PB. STATE COOP. BANK</t>
  </si>
  <si>
    <t>CO-OPERATIVE BANKS</t>
  </si>
  <si>
    <t>BANKWISE SUMMARY ON CREDIT DEPOSIT RATIO AT THE END OF QE JUNE'24</t>
  </si>
  <si>
    <t>S.N</t>
  </si>
  <si>
    <t>AMOUNT IN CR.</t>
  </si>
  <si>
    <t>GRAND TOTAL</t>
  </si>
  <si>
    <t>Annexure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</si>
</sst>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" x14ac:knownFonts="1"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333333"/>
      <name val="Arial"/>
      <family val="2"/>
    </font>
    <font>
      <b/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1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2" fontId="2" fillId="0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right" vertical="center"/>
    </xf>
    <xf numFmtId="2" fontId="6" fillId="0" borderId="2" xfId="0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Q10" sqref="Q10"/>
    </sheetView>
  </sheetViews>
  <sheetFormatPr defaultColWidth="9.109375" defaultRowHeight="13.2" x14ac:dyDescent="0.25"/>
  <cols>
    <col min="1" max="1" width="4.109375" style="1" bestFit="1" customWidth="1"/>
    <col min="2" max="2" width="31" style="1" bestFit="1" customWidth="1"/>
    <col min="3" max="3" width="5.88671875" style="1" bestFit="1" customWidth="1"/>
    <col min="4" max="4" width="11.6640625" style="1" bestFit="1" customWidth="1"/>
    <col min="5" max="5" width="6.44140625" style="1" bestFit="1" customWidth="1"/>
    <col min="6" max="6" width="6.33203125" style="1" customWidth="1"/>
    <col min="7" max="7" width="10.6640625" style="2" bestFit="1" customWidth="1"/>
    <col min="8" max="8" width="11.6640625" style="2" bestFit="1" customWidth="1"/>
    <col min="9" max="10" width="10.6640625" style="2" bestFit="1" customWidth="1"/>
    <col min="11" max="11" width="9.5546875" style="2" bestFit="1" customWidth="1"/>
    <col min="12" max="12" width="11.6640625" style="2" bestFit="1" customWidth="1"/>
    <col min="13" max="14" width="10.6640625" style="2" bestFit="1" customWidth="1"/>
    <col min="15" max="15" width="8" style="1" bestFit="1" customWidth="1"/>
    <col min="16" max="16" width="11.6640625" style="1" bestFit="1" customWidth="1"/>
    <col min="17" max="17" width="9.109375" style="1" bestFit="1" customWidth="1"/>
    <col min="18" max="18" width="15.33203125" style="1" bestFit="1" customWidth="1"/>
    <col min="19" max="16384" width="9.109375" style="1"/>
  </cols>
  <sheetData>
    <row r="1" spans="1:18" ht="13.8" thickBot="1" x14ac:dyDescent="0.3">
      <c r="Q1" s="25" t="s">
        <v>50</v>
      </c>
      <c r="R1" s="25"/>
    </row>
    <row r="2" spans="1:18" s="3" customFormat="1" ht="20.100000000000001" customHeight="1" thickBot="1" x14ac:dyDescent="0.25">
      <c r="A2" s="23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s="3" customFormat="1" ht="14.25" customHeight="1" thickBot="1" x14ac:dyDescent="0.25">
      <c r="A3" s="4"/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4"/>
      <c r="P3" s="4"/>
      <c r="Q3" s="4"/>
      <c r="R3" s="4" t="s">
        <v>48</v>
      </c>
    </row>
    <row r="4" spans="1:18" s="3" customFormat="1" ht="20.100000000000001" customHeight="1" thickBot="1" x14ac:dyDescent="0.25">
      <c r="A4" s="22" t="s">
        <v>47</v>
      </c>
      <c r="B4" s="22" t="s">
        <v>0</v>
      </c>
      <c r="C4" s="22" t="s">
        <v>1</v>
      </c>
      <c r="D4" s="22"/>
      <c r="E4" s="22"/>
      <c r="F4" s="22"/>
      <c r="G4" s="24" t="s">
        <v>2</v>
      </c>
      <c r="H4" s="24"/>
      <c r="I4" s="24"/>
      <c r="J4" s="24"/>
      <c r="K4" s="24" t="s">
        <v>3</v>
      </c>
      <c r="L4" s="24"/>
      <c r="M4" s="24"/>
      <c r="N4" s="24"/>
      <c r="O4" s="22" t="s">
        <v>4</v>
      </c>
      <c r="P4" s="22"/>
      <c r="Q4" s="22"/>
      <c r="R4" s="22"/>
    </row>
    <row r="5" spans="1:18" s="3" customFormat="1" ht="20.100000000000001" customHeight="1" thickBot="1" x14ac:dyDescent="0.25">
      <c r="A5" s="22"/>
      <c r="B5" s="22"/>
      <c r="C5" s="6" t="s">
        <v>5</v>
      </c>
      <c r="D5" s="6" t="s">
        <v>6</v>
      </c>
      <c r="E5" s="6" t="s">
        <v>7</v>
      </c>
      <c r="F5" s="6" t="s">
        <v>8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5</v>
      </c>
      <c r="L5" s="7" t="s">
        <v>6</v>
      </c>
      <c r="M5" s="7" t="s">
        <v>7</v>
      </c>
      <c r="N5" s="7" t="s">
        <v>8</v>
      </c>
      <c r="O5" s="6" t="s">
        <v>5</v>
      </c>
      <c r="P5" s="6" t="s">
        <v>6</v>
      </c>
      <c r="Q5" s="6" t="s">
        <v>7</v>
      </c>
      <c r="R5" s="6" t="s">
        <v>8</v>
      </c>
    </row>
    <row r="6" spans="1:18" s="3" customFormat="1" ht="18" customHeight="1" thickBot="1" x14ac:dyDescent="0.3">
      <c r="A6" s="8">
        <v>1</v>
      </c>
      <c r="B6" s="9" t="s">
        <v>9</v>
      </c>
      <c r="C6" s="10">
        <v>26</v>
      </c>
      <c r="D6" s="10">
        <v>73</v>
      </c>
      <c r="E6" s="10">
        <v>79</v>
      </c>
      <c r="F6" s="10">
        <f>C6+D6+E6</f>
        <v>178</v>
      </c>
      <c r="G6" s="11">
        <v>958.11070099999995</v>
      </c>
      <c r="H6" s="11">
        <v>4968.7729436</v>
      </c>
      <c r="I6" s="11">
        <v>8233.4082178999997</v>
      </c>
      <c r="J6" s="11">
        <f>G6+H6+I6</f>
        <v>14160.291862499998</v>
      </c>
      <c r="K6" s="11">
        <v>578.61604413099997</v>
      </c>
      <c r="L6" s="11">
        <v>2494.1680730409998</v>
      </c>
      <c r="M6" s="11">
        <v>4704.7320889000002</v>
      </c>
      <c r="N6" s="11">
        <f>K6+L6+M6</f>
        <v>7777.5162060719995</v>
      </c>
      <c r="O6" s="12">
        <f>K6/G6</f>
        <v>0.60391355980794958</v>
      </c>
      <c r="P6" s="12">
        <f t="shared" ref="P6:R21" si="0">L6/H6</f>
        <v>0.50196861505889478</v>
      </c>
      <c r="Q6" s="12">
        <f t="shared" si="0"/>
        <v>0.57141975283960622</v>
      </c>
      <c r="R6" s="12">
        <f t="shared" si="0"/>
        <v>0.54924829809961839</v>
      </c>
    </row>
    <row r="7" spans="1:18" s="3" customFormat="1" ht="18" customHeight="1" thickBot="1" x14ac:dyDescent="0.3">
      <c r="A7" s="8">
        <v>2</v>
      </c>
      <c r="B7" s="9" t="s">
        <v>10</v>
      </c>
      <c r="C7" s="10">
        <v>38</v>
      </c>
      <c r="D7" s="10">
        <v>62</v>
      </c>
      <c r="E7" s="10">
        <v>58</v>
      </c>
      <c r="F7" s="10">
        <f t="shared" ref="F7:F31" si="1">C7+D7+E7</f>
        <v>158</v>
      </c>
      <c r="G7" s="11">
        <v>2788.5547912789998</v>
      </c>
      <c r="H7" s="11">
        <v>4736.0032009690003</v>
      </c>
      <c r="I7" s="11">
        <v>7709.3315287980004</v>
      </c>
      <c r="J7" s="11">
        <f t="shared" ref="J7:J41" si="2">G7+H7+I7</f>
        <v>15233.889521046</v>
      </c>
      <c r="K7" s="11">
        <v>1241.404638213</v>
      </c>
      <c r="L7" s="11">
        <v>2434.5575841189998</v>
      </c>
      <c r="M7" s="11">
        <v>3922.676575895</v>
      </c>
      <c r="N7" s="11">
        <f t="shared" ref="N7:N41" si="3">K7+L7+M7</f>
        <v>7598.6387982269998</v>
      </c>
      <c r="O7" s="12">
        <f t="shared" ref="O7:R43" si="4">K7/G7</f>
        <v>0.44517849966419948</v>
      </c>
      <c r="P7" s="12">
        <f t="shared" si="0"/>
        <v>0.51405319650562775</v>
      </c>
      <c r="Q7" s="12">
        <f t="shared" si="0"/>
        <v>0.50882188179895327</v>
      </c>
      <c r="R7" s="12">
        <f t="shared" si="0"/>
        <v>0.49879833956582725</v>
      </c>
    </row>
    <row r="8" spans="1:18" s="3" customFormat="1" ht="18" customHeight="1" thickBot="1" x14ac:dyDescent="0.3">
      <c r="A8" s="8">
        <v>3</v>
      </c>
      <c r="B8" s="9" t="s">
        <v>11</v>
      </c>
      <c r="C8" s="10">
        <v>1</v>
      </c>
      <c r="D8" s="10">
        <v>18</v>
      </c>
      <c r="E8" s="10">
        <v>30</v>
      </c>
      <c r="F8" s="10">
        <f t="shared" si="1"/>
        <v>49</v>
      </c>
      <c r="G8" s="11">
        <v>16.5464719</v>
      </c>
      <c r="H8" s="11">
        <v>417.32619799999998</v>
      </c>
      <c r="I8" s="11">
        <v>1169.6048760000001</v>
      </c>
      <c r="J8" s="11">
        <f t="shared" si="2"/>
        <v>1603.4775459000002</v>
      </c>
      <c r="K8" s="11">
        <v>6.1920935679999998</v>
      </c>
      <c r="L8" s="11">
        <v>292.228131453</v>
      </c>
      <c r="M8" s="11">
        <v>1019.204592208</v>
      </c>
      <c r="N8" s="11">
        <f t="shared" si="3"/>
        <v>1317.624817229</v>
      </c>
      <c r="O8" s="12">
        <f t="shared" si="4"/>
        <v>0.37422440296774079</v>
      </c>
      <c r="P8" s="12">
        <f t="shared" si="0"/>
        <v>0.70023912434320745</v>
      </c>
      <c r="Q8" s="12">
        <f t="shared" si="0"/>
        <v>0.8714093221752266</v>
      </c>
      <c r="R8" s="12">
        <f t="shared" si="0"/>
        <v>0.82172950946403378</v>
      </c>
    </row>
    <row r="9" spans="1:18" s="3" customFormat="1" ht="18" customHeight="1" thickBot="1" x14ac:dyDescent="0.3">
      <c r="A9" s="8">
        <v>4</v>
      </c>
      <c r="B9" s="9" t="s">
        <v>12</v>
      </c>
      <c r="C9" s="10">
        <v>84</v>
      </c>
      <c r="D9" s="10">
        <v>93</v>
      </c>
      <c r="E9" s="10">
        <v>89</v>
      </c>
      <c r="F9" s="10">
        <f t="shared" si="1"/>
        <v>266</v>
      </c>
      <c r="G9" s="11">
        <v>5271.5951669420001</v>
      </c>
      <c r="H9" s="11">
        <v>7769.7291259410003</v>
      </c>
      <c r="I9" s="11">
        <v>10969.01771323</v>
      </c>
      <c r="J9" s="11">
        <f t="shared" si="2"/>
        <v>24010.342006113002</v>
      </c>
      <c r="K9" s="11">
        <v>1894.7549697439999</v>
      </c>
      <c r="L9" s="11">
        <v>4177.801785746</v>
      </c>
      <c r="M9" s="11">
        <v>5595.7215310040001</v>
      </c>
      <c r="N9" s="11">
        <f t="shared" si="3"/>
        <v>11668.278286494</v>
      </c>
      <c r="O9" s="12">
        <f t="shared" si="4"/>
        <v>0.35942725299278405</v>
      </c>
      <c r="P9" s="12">
        <f t="shared" si="0"/>
        <v>0.53770237263451859</v>
      </c>
      <c r="Q9" s="12">
        <f t="shared" si="0"/>
        <v>0.51013879978102905</v>
      </c>
      <c r="R9" s="12">
        <f t="shared" si="0"/>
        <v>0.48596884973663729</v>
      </c>
    </row>
    <row r="10" spans="1:18" s="3" customFormat="1" ht="18" customHeight="1" thickBot="1" x14ac:dyDescent="0.3">
      <c r="A10" s="8">
        <v>5</v>
      </c>
      <c r="B10" s="9" t="s">
        <v>13</v>
      </c>
      <c r="C10" s="10">
        <v>29</v>
      </c>
      <c r="D10" s="10">
        <v>55</v>
      </c>
      <c r="E10" s="10">
        <v>53</v>
      </c>
      <c r="F10" s="10">
        <f t="shared" si="1"/>
        <v>137</v>
      </c>
      <c r="G10" s="11">
        <v>1511.14810612</v>
      </c>
      <c r="H10" s="11">
        <v>3857.2040364250001</v>
      </c>
      <c r="I10" s="11">
        <v>5056.1192012600004</v>
      </c>
      <c r="J10" s="11">
        <f t="shared" si="2"/>
        <v>10424.471343805</v>
      </c>
      <c r="K10" s="11">
        <v>571.52529517000005</v>
      </c>
      <c r="L10" s="11">
        <v>1347.1496959860001</v>
      </c>
      <c r="M10" s="11">
        <v>2613.7540636670001</v>
      </c>
      <c r="N10" s="11">
        <f t="shared" si="3"/>
        <v>4532.4290548230001</v>
      </c>
      <c r="O10" s="12">
        <f t="shared" si="4"/>
        <v>0.37820600962630946</v>
      </c>
      <c r="P10" s="12">
        <f t="shared" si="0"/>
        <v>0.34925549264813804</v>
      </c>
      <c r="Q10" s="12">
        <f t="shared" si="0"/>
        <v>0.51694866351561575</v>
      </c>
      <c r="R10" s="12">
        <f t="shared" si="0"/>
        <v>0.4347874252171558</v>
      </c>
    </row>
    <row r="11" spans="1:18" s="3" customFormat="1" ht="18" customHeight="1" thickBot="1" x14ac:dyDescent="0.3">
      <c r="A11" s="8">
        <v>6</v>
      </c>
      <c r="B11" s="9" t="s">
        <v>14</v>
      </c>
      <c r="C11" s="10">
        <v>47</v>
      </c>
      <c r="D11" s="10">
        <v>82</v>
      </c>
      <c r="E11" s="10">
        <v>79</v>
      </c>
      <c r="F11" s="10">
        <f t="shared" si="1"/>
        <v>208</v>
      </c>
      <c r="G11" s="11">
        <v>1701.2732200400001</v>
      </c>
      <c r="H11" s="11">
        <v>4337.5273214010003</v>
      </c>
      <c r="I11" s="11">
        <v>6495.3802668890003</v>
      </c>
      <c r="J11" s="11">
        <f t="shared" si="2"/>
        <v>12534.18080833</v>
      </c>
      <c r="K11" s="11">
        <v>426.04641765600002</v>
      </c>
      <c r="L11" s="11">
        <v>1402.628170127</v>
      </c>
      <c r="M11" s="11">
        <v>5151.5116480999995</v>
      </c>
      <c r="N11" s="11">
        <f t="shared" si="3"/>
        <v>6980.1862358829994</v>
      </c>
      <c r="O11" s="12">
        <f t="shared" si="4"/>
        <v>0.25042798101881769</v>
      </c>
      <c r="P11" s="12">
        <f t="shared" si="0"/>
        <v>0.32337045191774327</v>
      </c>
      <c r="Q11" s="12">
        <f t="shared" si="0"/>
        <v>0.79310393486282305</v>
      </c>
      <c r="R11" s="12">
        <f t="shared" si="0"/>
        <v>0.55689209710810039</v>
      </c>
    </row>
    <row r="12" spans="1:18" s="3" customFormat="1" ht="18" customHeight="1" thickBot="1" x14ac:dyDescent="0.3">
      <c r="A12" s="8">
        <v>7</v>
      </c>
      <c r="B12" s="9" t="s">
        <v>15</v>
      </c>
      <c r="C12" s="10">
        <v>20</v>
      </c>
      <c r="D12" s="10">
        <v>32</v>
      </c>
      <c r="E12" s="10">
        <v>50</v>
      </c>
      <c r="F12" s="10">
        <f t="shared" si="1"/>
        <v>102</v>
      </c>
      <c r="G12" s="11">
        <v>1089.2969887019999</v>
      </c>
      <c r="H12" s="11">
        <v>1737.554727789</v>
      </c>
      <c r="I12" s="11">
        <v>4824.6129030559996</v>
      </c>
      <c r="J12" s="11">
        <f t="shared" si="2"/>
        <v>7651.4646195469995</v>
      </c>
      <c r="K12" s="11">
        <v>174.467478787</v>
      </c>
      <c r="L12" s="11">
        <v>436.57600501000002</v>
      </c>
      <c r="M12" s="11">
        <v>2395.8955812640002</v>
      </c>
      <c r="N12" s="11">
        <f t="shared" si="3"/>
        <v>3006.9390650610003</v>
      </c>
      <c r="O12" s="12">
        <f t="shared" si="4"/>
        <v>0.16016520801631376</v>
      </c>
      <c r="P12" s="12">
        <f t="shared" si="0"/>
        <v>0.25125885132005787</v>
      </c>
      <c r="Q12" s="12">
        <f t="shared" si="0"/>
        <v>0.49659851047249726</v>
      </c>
      <c r="R12" s="12">
        <f t="shared" si="0"/>
        <v>0.39298869099900829</v>
      </c>
    </row>
    <row r="13" spans="1:18" s="3" customFormat="1" ht="18" customHeight="1" thickBot="1" x14ac:dyDescent="0.3">
      <c r="A13" s="8">
        <v>8</v>
      </c>
      <c r="B13" s="9" t="s">
        <v>16</v>
      </c>
      <c r="C13" s="10">
        <v>424</v>
      </c>
      <c r="D13" s="10">
        <v>234</v>
      </c>
      <c r="E13" s="10">
        <v>251</v>
      </c>
      <c r="F13" s="10">
        <f t="shared" si="1"/>
        <v>909</v>
      </c>
      <c r="G13" s="11">
        <v>38435.997478249003</v>
      </c>
      <c r="H13" s="11">
        <v>39473.205108709</v>
      </c>
      <c r="I13" s="11">
        <v>49276.844030280998</v>
      </c>
      <c r="J13" s="11">
        <f t="shared" si="2"/>
        <v>127186.04661723902</v>
      </c>
      <c r="K13" s="11">
        <v>12335.858946451001</v>
      </c>
      <c r="L13" s="11">
        <v>12899.341820330999</v>
      </c>
      <c r="M13" s="11">
        <v>25416.384094179</v>
      </c>
      <c r="N13" s="11">
        <f t="shared" si="3"/>
        <v>50651.584860960997</v>
      </c>
      <c r="O13" s="12">
        <f t="shared" si="4"/>
        <v>0.32094546143707819</v>
      </c>
      <c r="P13" s="12">
        <f t="shared" si="0"/>
        <v>0.32678729241282228</v>
      </c>
      <c r="Q13" s="12">
        <f t="shared" si="0"/>
        <v>0.51578757922403551</v>
      </c>
      <c r="R13" s="12">
        <f t="shared" si="0"/>
        <v>0.39824796986885502</v>
      </c>
    </row>
    <row r="14" spans="1:18" s="3" customFormat="1" ht="18" customHeight="1" thickBot="1" x14ac:dyDescent="0.3">
      <c r="A14" s="8">
        <v>9</v>
      </c>
      <c r="B14" s="9" t="s">
        <v>17</v>
      </c>
      <c r="C14" s="10">
        <v>362</v>
      </c>
      <c r="D14" s="10">
        <v>140</v>
      </c>
      <c r="E14" s="10">
        <v>133</v>
      </c>
      <c r="F14" s="10">
        <f t="shared" si="1"/>
        <v>635</v>
      </c>
      <c r="G14" s="11">
        <v>14495.51096706</v>
      </c>
      <c r="H14" s="11">
        <v>11055.261868956</v>
      </c>
      <c r="I14" s="11">
        <v>13918.514303337</v>
      </c>
      <c r="J14" s="11">
        <f t="shared" si="2"/>
        <v>39469.287139353</v>
      </c>
      <c r="K14" s="11">
        <v>5259.4560583490002</v>
      </c>
      <c r="L14" s="11">
        <v>4430.8113127039996</v>
      </c>
      <c r="M14" s="11">
        <v>5207.6080171659996</v>
      </c>
      <c r="N14" s="11">
        <f t="shared" si="3"/>
        <v>14897.875388218999</v>
      </c>
      <c r="O14" s="12">
        <f t="shared" si="4"/>
        <v>0.362833436523951</v>
      </c>
      <c r="P14" s="12">
        <f t="shared" si="0"/>
        <v>0.40078754942441014</v>
      </c>
      <c r="Q14" s="12">
        <f t="shared" si="0"/>
        <v>0.37414970475099213</v>
      </c>
      <c r="R14" s="12">
        <f t="shared" si="0"/>
        <v>0.37745488880048755</v>
      </c>
    </row>
    <row r="15" spans="1:18" s="3" customFormat="1" ht="18" customHeight="1" thickBot="1" x14ac:dyDescent="0.3">
      <c r="A15" s="8">
        <v>10</v>
      </c>
      <c r="B15" s="9" t="s">
        <v>18</v>
      </c>
      <c r="C15" s="10">
        <v>352</v>
      </c>
      <c r="D15" s="10">
        <v>256</v>
      </c>
      <c r="E15" s="10">
        <v>267</v>
      </c>
      <c r="F15" s="10">
        <f t="shared" si="1"/>
        <v>875</v>
      </c>
      <c r="G15" s="11">
        <v>25651.056729200001</v>
      </c>
      <c r="H15" s="11">
        <v>49403.944450499999</v>
      </c>
      <c r="I15" s="11">
        <v>65672.860309197</v>
      </c>
      <c r="J15" s="11">
        <f t="shared" si="2"/>
        <v>140727.861488897</v>
      </c>
      <c r="K15" s="11">
        <v>17733.89</v>
      </c>
      <c r="L15" s="11">
        <v>15704.31</v>
      </c>
      <c r="M15" s="11">
        <v>46457.82</v>
      </c>
      <c r="N15" s="11">
        <f t="shared" si="3"/>
        <v>79896.01999999999</v>
      </c>
      <c r="O15" s="12">
        <f t="shared" si="4"/>
        <v>0.69135124479345689</v>
      </c>
      <c r="P15" s="12">
        <f t="shared" si="0"/>
        <v>0.31787563067428437</v>
      </c>
      <c r="Q15" s="12">
        <f t="shared" si="0"/>
        <v>0.70741276961700916</v>
      </c>
      <c r="R15" s="12">
        <f t="shared" si="0"/>
        <v>0.56773420099404792</v>
      </c>
    </row>
    <row r="16" spans="1:18" s="3" customFormat="1" ht="18" customHeight="1" thickBot="1" x14ac:dyDescent="0.3">
      <c r="A16" s="8">
        <v>11</v>
      </c>
      <c r="B16" s="9" t="s">
        <v>19</v>
      </c>
      <c r="C16" s="10">
        <v>62</v>
      </c>
      <c r="D16" s="10">
        <v>65</v>
      </c>
      <c r="E16" s="10">
        <v>48</v>
      </c>
      <c r="F16" s="10">
        <f t="shared" si="1"/>
        <v>175</v>
      </c>
      <c r="G16" s="11">
        <v>3493.4703814290001</v>
      </c>
      <c r="H16" s="11">
        <v>3074.2067671979999</v>
      </c>
      <c r="I16" s="11">
        <v>3499.5330649990001</v>
      </c>
      <c r="J16" s="11">
        <f t="shared" si="2"/>
        <v>10067.210213626</v>
      </c>
      <c r="K16" s="11">
        <v>1009.390153583</v>
      </c>
      <c r="L16" s="11">
        <v>1317.5723471050001</v>
      </c>
      <c r="M16" s="11">
        <v>2231.6501337210002</v>
      </c>
      <c r="N16" s="11">
        <f t="shared" si="3"/>
        <v>4558.6126344090007</v>
      </c>
      <c r="O16" s="12">
        <f t="shared" si="4"/>
        <v>0.28893622769748806</v>
      </c>
      <c r="P16" s="12">
        <f t="shared" si="0"/>
        <v>0.42858937178968853</v>
      </c>
      <c r="Q16" s="12">
        <f t="shared" si="0"/>
        <v>0.63769939939734155</v>
      </c>
      <c r="R16" s="12">
        <f t="shared" si="0"/>
        <v>0.45281786489755665</v>
      </c>
    </row>
    <row r="17" spans="1:18" s="3" customFormat="1" ht="18" customHeight="1" thickBot="1" x14ac:dyDescent="0.3">
      <c r="A17" s="8">
        <v>12</v>
      </c>
      <c r="B17" s="9" t="s">
        <v>20</v>
      </c>
      <c r="C17" s="10">
        <v>64</v>
      </c>
      <c r="D17" s="10">
        <v>91</v>
      </c>
      <c r="E17" s="10">
        <v>88</v>
      </c>
      <c r="F17" s="10">
        <f t="shared" si="1"/>
        <v>243</v>
      </c>
      <c r="G17" s="11">
        <v>3043.5003625069999</v>
      </c>
      <c r="H17" s="11">
        <v>5916.599112162</v>
      </c>
      <c r="I17" s="11">
        <v>10971.326269662</v>
      </c>
      <c r="J17" s="11">
        <f t="shared" si="2"/>
        <v>19931.425744330998</v>
      </c>
      <c r="K17" s="11">
        <v>1233.856654356</v>
      </c>
      <c r="L17" s="11">
        <v>3162.3798644489998</v>
      </c>
      <c r="M17" s="11">
        <v>6731.0878832990002</v>
      </c>
      <c r="N17" s="11">
        <f t="shared" si="3"/>
        <v>11127.324402104001</v>
      </c>
      <c r="O17" s="12">
        <f t="shared" si="4"/>
        <v>0.40540709952130399</v>
      </c>
      <c r="P17" s="12">
        <f t="shared" si="0"/>
        <v>0.53449284031235067</v>
      </c>
      <c r="Q17" s="12">
        <f t="shared" si="0"/>
        <v>0.61351633502249026</v>
      </c>
      <c r="R17" s="12">
        <f t="shared" si="0"/>
        <v>0.55828040326060935</v>
      </c>
    </row>
    <row r="18" spans="1:18" s="3" customFormat="1" ht="18" customHeight="1" thickBot="1" x14ac:dyDescent="0.3">
      <c r="A18" s="8"/>
      <c r="B18" s="13" t="s">
        <v>21</v>
      </c>
      <c r="C18" s="14">
        <f>SUM(C6:C17)</f>
        <v>1509</v>
      </c>
      <c r="D18" s="14">
        <f t="shared" ref="D18:N18" si="5">SUM(D6:D17)</f>
        <v>1201</v>
      </c>
      <c r="E18" s="14">
        <f t="shared" si="5"/>
        <v>1225</v>
      </c>
      <c r="F18" s="14">
        <f t="shared" si="5"/>
        <v>3935</v>
      </c>
      <c r="G18" s="15">
        <f t="shared" si="5"/>
        <v>98456.061364427995</v>
      </c>
      <c r="H18" s="15">
        <f t="shared" si="5"/>
        <v>136747.33486165002</v>
      </c>
      <c r="I18" s="15">
        <f t="shared" si="5"/>
        <v>187796.55268460899</v>
      </c>
      <c r="J18" s="15">
        <f t="shared" si="5"/>
        <v>422999.94891068694</v>
      </c>
      <c r="K18" s="15">
        <f t="shared" si="5"/>
        <v>42465.458750008002</v>
      </c>
      <c r="L18" s="15">
        <f t="shared" si="5"/>
        <v>50099.524790070995</v>
      </c>
      <c r="M18" s="15">
        <f t="shared" si="5"/>
        <v>111448.04620940301</v>
      </c>
      <c r="N18" s="15">
        <f t="shared" si="5"/>
        <v>204013.029749482</v>
      </c>
      <c r="O18" s="16">
        <f t="shared" si="4"/>
        <v>0.43131380802269936</v>
      </c>
      <c r="P18" s="16">
        <f t="shared" si="0"/>
        <v>0.36636563952604762</v>
      </c>
      <c r="Q18" s="16">
        <f t="shared" si="0"/>
        <v>0.59345096923356255</v>
      </c>
      <c r="R18" s="16">
        <f t="shared" si="0"/>
        <v>0.48230036498788731</v>
      </c>
    </row>
    <row r="19" spans="1:18" s="3" customFormat="1" ht="18" customHeight="1" thickBot="1" x14ac:dyDescent="0.3">
      <c r="A19" s="8">
        <v>13</v>
      </c>
      <c r="B19" s="9" t="s">
        <v>22</v>
      </c>
      <c r="C19" s="10">
        <v>182</v>
      </c>
      <c r="D19" s="10">
        <v>111</v>
      </c>
      <c r="E19" s="10">
        <v>95</v>
      </c>
      <c r="F19" s="10">
        <f t="shared" si="1"/>
        <v>388</v>
      </c>
      <c r="G19" s="11">
        <v>5362.3012537000004</v>
      </c>
      <c r="H19" s="11">
        <v>8738.7648136999996</v>
      </c>
      <c r="I19" s="11">
        <v>12175.060808800001</v>
      </c>
      <c r="J19" s="11">
        <f t="shared" si="2"/>
        <v>26276.1268762</v>
      </c>
      <c r="K19" s="11">
        <v>3359.3677259179999</v>
      </c>
      <c r="L19" s="11">
        <v>7176.3056992539996</v>
      </c>
      <c r="M19" s="11">
        <v>10804.391623391</v>
      </c>
      <c r="N19" s="11">
        <f t="shared" si="3"/>
        <v>21340.065048562999</v>
      </c>
      <c r="O19" s="12">
        <f t="shared" si="4"/>
        <v>0.62647873869451631</v>
      </c>
      <c r="P19" s="12">
        <f t="shared" si="0"/>
        <v>0.82120366576332504</v>
      </c>
      <c r="Q19" s="12">
        <f t="shared" si="0"/>
        <v>0.88741993104311268</v>
      </c>
      <c r="R19" s="12">
        <f t="shared" si="0"/>
        <v>0.81214652178788516</v>
      </c>
    </row>
    <row r="20" spans="1:18" s="3" customFormat="1" ht="18" customHeight="1" thickBot="1" x14ac:dyDescent="0.3">
      <c r="A20" s="8">
        <v>14</v>
      </c>
      <c r="B20" s="9" t="s">
        <v>23</v>
      </c>
      <c r="C20" s="10">
        <v>1</v>
      </c>
      <c r="D20" s="10">
        <v>29</v>
      </c>
      <c r="E20" s="10">
        <v>29</v>
      </c>
      <c r="F20" s="10">
        <f t="shared" si="1"/>
        <v>59</v>
      </c>
      <c r="G20" s="11">
        <v>7.7098862600000002</v>
      </c>
      <c r="H20" s="11">
        <v>887.08206112899995</v>
      </c>
      <c r="I20" s="11">
        <v>2751.6608543540001</v>
      </c>
      <c r="J20" s="11">
        <f t="shared" si="2"/>
        <v>3646.4528017430002</v>
      </c>
      <c r="K20" s="11">
        <v>9.10913E-2</v>
      </c>
      <c r="L20" s="11">
        <v>180.673573546</v>
      </c>
      <c r="M20" s="11">
        <v>550.25238874199999</v>
      </c>
      <c r="N20" s="11">
        <f t="shared" si="3"/>
        <v>731.01705358799995</v>
      </c>
      <c r="O20" s="12">
        <f t="shared" si="4"/>
        <v>1.1814869497179845E-2</v>
      </c>
      <c r="P20" s="12">
        <f t="shared" si="0"/>
        <v>0.20367177002323164</v>
      </c>
      <c r="Q20" s="12">
        <f t="shared" si="0"/>
        <v>0.19997100582774444</v>
      </c>
      <c r="R20" s="12">
        <f t="shared" si="0"/>
        <v>0.2004734719831214</v>
      </c>
    </row>
    <row r="21" spans="1:18" s="3" customFormat="1" ht="18" customHeight="1" thickBot="1" x14ac:dyDescent="0.3">
      <c r="A21" s="8">
        <v>15</v>
      </c>
      <c r="B21" s="9" t="s">
        <v>24</v>
      </c>
      <c r="C21" s="10">
        <v>0</v>
      </c>
      <c r="D21" s="10">
        <v>6</v>
      </c>
      <c r="E21" s="10">
        <v>13</v>
      </c>
      <c r="F21" s="10">
        <f t="shared" si="1"/>
        <v>19</v>
      </c>
      <c r="G21" s="11">
        <v>0</v>
      </c>
      <c r="H21" s="11">
        <v>605.410958618</v>
      </c>
      <c r="I21" s="11">
        <v>2597.2281400349998</v>
      </c>
      <c r="J21" s="11">
        <f t="shared" si="2"/>
        <v>3202.6390986529996</v>
      </c>
      <c r="K21" s="11">
        <v>0</v>
      </c>
      <c r="L21" s="11">
        <v>213.865177192</v>
      </c>
      <c r="M21" s="11">
        <v>1307.1000012960001</v>
      </c>
      <c r="N21" s="11">
        <f t="shared" si="3"/>
        <v>1520.965178488</v>
      </c>
      <c r="O21" s="12" t="e">
        <f t="shared" si="4"/>
        <v>#DIV/0!</v>
      </c>
      <c r="P21" s="12">
        <f t="shared" si="0"/>
        <v>0.35325620414965742</v>
      </c>
      <c r="Q21" s="12">
        <f t="shared" si="0"/>
        <v>0.50326730299417821</v>
      </c>
      <c r="R21" s="12">
        <f t="shared" si="0"/>
        <v>0.47490995133597907</v>
      </c>
    </row>
    <row r="22" spans="1:18" s="3" customFormat="1" ht="18" customHeight="1" thickBot="1" x14ac:dyDescent="0.3">
      <c r="A22" s="8">
        <v>16</v>
      </c>
      <c r="B22" s="9" t="s">
        <v>25</v>
      </c>
      <c r="C22" s="10">
        <v>0</v>
      </c>
      <c r="D22" s="10">
        <v>18</v>
      </c>
      <c r="E22" s="10">
        <v>18</v>
      </c>
      <c r="F22" s="10">
        <f t="shared" si="1"/>
        <v>36</v>
      </c>
      <c r="G22" s="11">
        <v>0</v>
      </c>
      <c r="H22" s="11">
        <v>522.70416485999999</v>
      </c>
      <c r="I22" s="11">
        <v>1145.387565305</v>
      </c>
      <c r="J22" s="11">
        <f t="shared" si="2"/>
        <v>1668.0917301649999</v>
      </c>
      <c r="K22" s="11">
        <v>0</v>
      </c>
      <c r="L22" s="11">
        <v>490.83166100199998</v>
      </c>
      <c r="M22" s="11">
        <v>998.18328550299998</v>
      </c>
      <c r="N22" s="11">
        <f t="shared" si="3"/>
        <v>1489.0149465049999</v>
      </c>
      <c r="O22" s="12" t="e">
        <f t="shared" si="4"/>
        <v>#DIV/0!</v>
      </c>
      <c r="P22" s="12">
        <f t="shared" si="4"/>
        <v>0.93902381882391028</v>
      </c>
      <c r="Q22" s="12">
        <f t="shared" si="4"/>
        <v>0.87148081203168848</v>
      </c>
      <c r="R22" s="12">
        <f t="shared" si="4"/>
        <v>0.8926457218019499</v>
      </c>
    </row>
    <row r="23" spans="1:18" s="3" customFormat="1" ht="18" customHeight="1" thickBot="1" x14ac:dyDescent="0.3">
      <c r="A23" s="8">
        <v>17</v>
      </c>
      <c r="B23" s="9" t="s">
        <v>26</v>
      </c>
      <c r="C23" s="10">
        <v>285</v>
      </c>
      <c r="D23" s="10">
        <v>185</v>
      </c>
      <c r="E23" s="10">
        <v>130</v>
      </c>
      <c r="F23" s="10">
        <f t="shared" si="1"/>
        <v>600</v>
      </c>
      <c r="G23" s="11">
        <v>15739.090415000001</v>
      </c>
      <c r="H23" s="11">
        <v>24752.4413255</v>
      </c>
      <c r="I23" s="11">
        <v>40236.025524999997</v>
      </c>
      <c r="J23" s="11">
        <f t="shared" si="2"/>
        <v>80727.5572655</v>
      </c>
      <c r="K23" s="11">
        <v>10760.641639400001</v>
      </c>
      <c r="L23" s="11">
        <v>31625.320842500001</v>
      </c>
      <c r="M23" s="11">
        <v>49732.736959000002</v>
      </c>
      <c r="N23" s="11">
        <f t="shared" si="3"/>
        <v>92118.699440900004</v>
      </c>
      <c r="O23" s="12">
        <f t="shared" si="4"/>
        <v>0.68368891439524782</v>
      </c>
      <c r="P23" s="12">
        <f t="shared" si="4"/>
        <v>1.2776647130123504</v>
      </c>
      <c r="Q23" s="12">
        <f t="shared" si="4"/>
        <v>1.2360250872218823</v>
      </c>
      <c r="R23" s="12">
        <f t="shared" si="4"/>
        <v>1.1411059935572727</v>
      </c>
    </row>
    <row r="24" spans="1:18" s="3" customFormat="1" ht="18" customHeight="1" thickBot="1" x14ac:dyDescent="0.3">
      <c r="A24" s="8">
        <v>18</v>
      </c>
      <c r="B24" s="9" t="s">
        <v>27</v>
      </c>
      <c r="C24" s="10">
        <v>82</v>
      </c>
      <c r="D24" s="10">
        <v>109</v>
      </c>
      <c r="E24" s="10">
        <v>127</v>
      </c>
      <c r="F24" s="10">
        <f t="shared" si="1"/>
        <v>318</v>
      </c>
      <c r="G24" s="11">
        <v>1497.118247202</v>
      </c>
      <c r="H24" s="11">
        <v>7478.5702268969999</v>
      </c>
      <c r="I24" s="11">
        <v>19334.118196105999</v>
      </c>
      <c r="J24" s="11">
        <f t="shared" si="2"/>
        <v>28309.806670204998</v>
      </c>
      <c r="K24" s="11">
        <v>1308.456982269</v>
      </c>
      <c r="L24" s="11">
        <v>7817.5443223250104</v>
      </c>
      <c r="M24" s="11">
        <v>20868.937592713999</v>
      </c>
      <c r="N24" s="11">
        <f t="shared" si="3"/>
        <v>29994.938897308009</v>
      </c>
      <c r="O24" s="12">
        <f t="shared" si="4"/>
        <v>0.87398372487571141</v>
      </c>
      <c r="P24" s="12">
        <f t="shared" si="4"/>
        <v>1.0453260563374636</v>
      </c>
      <c r="Q24" s="12">
        <f t="shared" si="4"/>
        <v>1.079383987469215</v>
      </c>
      <c r="R24" s="12">
        <f t="shared" si="4"/>
        <v>1.0595246815611974</v>
      </c>
    </row>
    <row r="25" spans="1:18" s="3" customFormat="1" ht="18" customHeight="1" thickBot="1" x14ac:dyDescent="0.3">
      <c r="A25" s="8">
        <v>19</v>
      </c>
      <c r="B25" s="9" t="s">
        <v>28</v>
      </c>
      <c r="C25" s="10">
        <v>20</v>
      </c>
      <c r="D25" s="10">
        <v>32</v>
      </c>
      <c r="E25" s="10">
        <v>30</v>
      </c>
      <c r="F25" s="10">
        <f t="shared" si="1"/>
        <v>82</v>
      </c>
      <c r="G25" s="11">
        <v>363</v>
      </c>
      <c r="H25" s="11">
        <v>1886</v>
      </c>
      <c r="I25" s="11">
        <v>3226</v>
      </c>
      <c r="J25" s="11">
        <f t="shared" si="2"/>
        <v>5475</v>
      </c>
      <c r="K25" s="11">
        <v>292.57329220000003</v>
      </c>
      <c r="L25" s="11">
        <v>840.14286946300001</v>
      </c>
      <c r="M25" s="11">
        <v>1348.3160416989999</v>
      </c>
      <c r="N25" s="11">
        <f t="shared" si="3"/>
        <v>2481.032203362</v>
      </c>
      <c r="O25" s="12">
        <f t="shared" si="4"/>
        <v>0.80598703085399459</v>
      </c>
      <c r="P25" s="12">
        <f t="shared" si="4"/>
        <v>0.44546281519777309</v>
      </c>
      <c r="Q25" s="12">
        <f t="shared" si="4"/>
        <v>0.41795289575294481</v>
      </c>
      <c r="R25" s="12">
        <f t="shared" si="4"/>
        <v>0.4531565668241096</v>
      </c>
    </row>
    <row r="26" spans="1:18" s="3" customFormat="1" ht="18" customHeight="1" thickBot="1" x14ac:dyDescent="0.3">
      <c r="A26" s="8">
        <v>20</v>
      </c>
      <c r="B26" s="9" t="s">
        <v>29</v>
      </c>
      <c r="C26" s="10">
        <v>0</v>
      </c>
      <c r="D26" s="10">
        <v>10</v>
      </c>
      <c r="E26" s="10">
        <v>30</v>
      </c>
      <c r="F26" s="10">
        <f t="shared" si="1"/>
        <v>40</v>
      </c>
      <c r="G26" s="11">
        <v>0</v>
      </c>
      <c r="H26" s="11">
        <v>286.96293564899997</v>
      </c>
      <c r="I26" s="11">
        <v>3337.4679220819999</v>
      </c>
      <c r="J26" s="11">
        <f t="shared" si="2"/>
        <v>3624.4308577309998</v>
      </c>
      <c r="K26" s="11">
        <v>0</v>
      </c>
      <c r="L26" s="11">
        <v>194.348381402</v>
      </c>
      <c r="M26" s="11">
        <v>3239.0956100200001</v>
      </c>
      <c r="N26" s="11">
        <f t="shared" si="3"/>
        <v>3433.4439914220002</v>
      </c>
      <c r="O26" s="12" t="e">
        <f t="shared" si="4"/>
        <v>#DIV/0!</v>
      </c>
      <c r="P26" s="12">
        <f t="shared" si="4"/>
        <v>0.67725952469247841</v>
      </c>
      <c r="Q26" s="12">
        <f t="shared" si="4"/>
        <v>0.97052486664781712</v>
      </c>
      <c r="R26" s="12">
        <f t="shared" si="4"/>
        <v>0.94730569465779157</v>
      </c>
    </row>
    <row r="27" spans="1:18" s="3" customFormat="1" ht="18" customHeight="1" thickBot="1" x14ac:dyDescent="0.3">
      <c r="A27" s="8">
        <v>21</v>
      </c>
      <c r="B27" s="9" t="s">
        <v>30</v>
      </c>
      <c r="C27" s="10">
        <v>57</v>
      </c>
      <c r="D27" s="10">
        <v>50</v>
      </c>
      <c r="E27" s="10">
        <v>61</v>
      </c>
      <c r="F27" s="10">
        <f t="shared" si="1"/>
        <v>168</v>
      </c>
      <c r="G27" s="11">
        <v>744.93409999999994</v>
      </c>
      <c r="H27" s="11">
        <v>2401.1687000000002</v>
      </c>
      <c r="I27" s="11">
        <v>6482.8738999999996</v>
      </c>
      <c r="J27" s="11">
        <f t="shared" si="2"/>
        <v>9628.9766999999993</v>
      </c>
      <c r="K27" s="11">
        <v>1443.1169</v>
      </c>
      <c r="L27" s="11">
        <v>865.18039999999996</v>
      </c>
      <c r="M27" s="11">
        <v>4068.6235000000001</v>
      </c>
      <c r="N27" s="11">
        <f t="shared" si="3"/>
        <v>6376.9207999999999</v>
      </c>
      <c r="O27" s="12">
        <f t="shared" si="4"/>
        <v>1.9372410257497947</v>
      </c>
      <c r="P27" s="12">
        <f t="shared" si="4"/>
        <v>0.36031637427224494</v>
      </c>
      <c r="Q27" s="12">
        <f t="shared" si="4"/>
        <v>0.6275956563029863</v>
      </c>
      <c r="R27" s="12">
        <f t="shared" si="4"/>
        <v>0.66226360273568841</v>
      </c>
    </row>
    <row r="28" spans="1:18" s="3" customFormat="1" ht="18" customHeight="1" thickBot="1" x14ac:dyDescent="0.3">
      <c r="A28" s="8">
        <v>22</v>
      </c>
      <c r="B28" s="9" t="s">
        <v>31</v>
      </c>
      <c r="C28" s="10">
        <v>1</v>
      </c>
      <c r="D28" s="10">
        <v>3</v>
      </c>
      <c r="E28" s="10">
        <v>17</v>
      </c>
      <c r="F28" s="10">
        <f t="shared" si="1"/>
        <v>21</v>
      </c>
      <c r="G28" s="11">
        <v>13.691834948</v>
      </c>
      <c r="H28" s="11">
        <v>113.47810082700001</v>
      </c>
      <c r="I28" s="11">
        <v>1035.5030444470001</v>
      </c>
      <c r="J28" s="11">
        <f t="shared" si="2"/>
        <v>1162.6729802220002</v>
      </c>
      <c r="K28" s="11">
        <v>12.283116725999999</v>
      </c>
      <c r="L28" s="11">
        <v>115.557132642</v>
      </c>
      <c r="M28" s="11">
        <v>1018.604772393</v>
      </c>
      <c r="N28" s="11">
        <f t="shared" si="3"/>
        <v>1146.4450217609999</v>
      </c>
      <c r="O28" s="12">
        <f t="shared" si="4"/>
        <v>0.8971125325896675</v>
      </c>
      <c r="P28" s="12">
        <f t="shared" si="4"/>
        <v>1.0183209958560155</v>
      </c>
      <c r="Q28" s="12">
        <f t="shared" si="4"/>
        <v>0.98368109862677955</v>
      </c>
      <c r="R28" s="12">
        <f t="shared" si="4"/>
        <v>0.98604254271230962</v>
      </c>
    </row>
    <row r="29" spans="1:18" s="3" customFormat="1" ht="18" customHeight="1" thickBot="1" x14ac:dyDescent="0.3">
      <c r="A29" s="8">
        <v>23</v>
      </c>
      <c r="B29" s="9" t="s">
        <v>32</v>
      </c>
      <c r="C29" s="10">
        <v>39</v>
      </c>
      <c r="D29" s="10">
        <v>32</v>
      </c>
      <c r="E29" s="10">
        <v>37</v>
      </c>
      <c r="F29" s="10">
        <f t="shared" si="1"/>
        <v>108</v>
      </c>
      <c r="G29" s="11">
        <v>874.04731681800001</v>
      </c>
      <c r="H29" s="11">
        <v>1623.410550132</v>
      </c>
      <c r="I29" s="11">
        <v>2890.5866713730002</v>
      </c>
      <c r="J29" s="11">
        <f t="shared" si="2"/>
        <v>5388.0445383229999</v>
      </c>
      <c r="K29" s="11">
        <v>762.48778919999995</v>
      </c>
      <c r="L29" s="11">
        <v>1503.5606173589999</v>
      </c>
      <c r="M29" s="11">
        <v>5172.4480970909999</v>
      </c>
      <c r="N29" s="11">
        <f t="shared" si="3"/>
        <v>7438.4965036499998</v>
      </c>
      <c r="O29" s="12">
        <f t="shared" si="4"/>
        <v>0.87236442985245188</v>
      </c>
      <c r="P29" s="12">
        <f t="shared" si="4"/>
        <v>0.92617398429297193</v>
      </c>
      <c r="Q29" s="12">
        <f t="shared" si="4"/>
        <v>1.7894111767401661</v>
      </c>
      <c r="R29" s="12">
        <f t="shared" si="4"/>
        <v>1.3805558678557606</v>
      </c>
    </row>
    <row r="30" spans="1:18" s="3" customFormat="1" ht="18" customHeight="1" thickBot="1" x14ac:dyDescent="0.3">
      <c r="A30" s="8">
        <v>24</v>
      </c>
      <c r="B30" s="9" t="s">
        <v>33</v>
      </c>
      <c r="C30" s="10">
        <v>0</v>
      </c>
      <c r="D30" s="10">
        <v>4</v>
      </c>
      <c r="E30" s="10">
        <v>10</v>
      </c>
      <c r="F30" s="10">
        <f t="shared" si="1"/>
        <v>14</v>
      </c>
      <c r="G30" s="11">
        <v>0</v>
      </c>
      <c r="H30" s="11">
        <v>573.48995169700004</v>
      </c>
      <c r="I30" s="11">
        <v>1276.911262544</v>
      </c>
      <c r="J30" s="11">
        <f t="shared" si="2"/>
        <v>1850.4012142410002</v>
      </c>
      <c r="K30" s="11">
        <v>0</v>
      </c>
      <c r="L30" s="11">
        <v>2647.4423011980002</v>
      </c>
      <c r="M30" s="11">
        <v>543.15600623900002</v>
      </c>
      <c r="N30" s="11">
        <f t="shared" si="3"/>
        <v>3190.5983074370001</v>
      </c>
      <c r="O30" s="12" t="e">
        <f t="shared" si="4"/>
        <v>#DIV/0!</v>
      </c>
      <c r="P30" s="12">
        <f t="shared" si="4"/>
        <v>4.6163708594440385</v>
      </c>
      <c r="Q30" s="12">
        <f t="shared" si="4"/>
        <v>0.42536707300777205</v>
      </c>
      <c r="R30" s="12">
        <f t="shared" si="4"/>
        <v>1.7242737860749424</v>
      </c>
    </row>
    <row r="31" spans="1:18" s="3" customFormat="1" ht="18" customHeight="1" thickBot="1" x14ac:dyDescent="0.3">
      <c r="A31" s="8">
        <v>25</v>
      </c>
      <c r="B31" s="9" t="s">
        <v>34</v>
      </c>
      <c r="C31" s="10">
        <v>11</v>
      </c>
      <c r="D31" s="10">
        <v>53</v>
      </c>
      <c r="E31" s="10">
        <v>36</v>
      </c>
      <c r="F31" s="10">
        <f t="shared" si="1"/>
        <v>100</v>
      </c>
      <c r="G31" s="11">
        <v>487.19682300199997</v>
      </c>
      <c r="H31" s="11">
        <v>2745.63017739</v>
      </c>
      <c r="I31" s="11">
        <v>5525.2301940400002</v>
      </c>
      <c r="J31" s="11">
        <f t="shared" si="2"/>
        <v>8758.057194432</v>
      </c>
      <c r="K31" s="11">
        <v>116.656669159</v>
      </c>
      <c r="L31" s="11">
        <v>1105.9563820180001</v>
      </c>
      <c r="M31" s="11">
        <v>4160.9584792249998</v>
      </c>
      <c r="N31" s="11">
        <f t="shared" si="3"/>
        <v>5383.5715304019996</v>
      </c>
      <c r="O31" s="12">
        <f t="shared" si="4"/>
        <v>0.23944464259883139</v>
      </c>
      <c r="P31" s="12">
        <f t="shared" si="4"/>
        <v>0.40280602650912145</v>
      </c>
      <c r="Q31" s="12">
        <f t="shared" si="4"/>
        <v>0.75308328035153649</v>
      </c>
      <c r="R31" s="12">
        <f t="shared" si="4"/>
        <v>0.61469928899581117</v>
      </c>
    </row>
    <row r="32" spans="1:18" s="3" customFormat="1" ht="18" customHeight="1" thickBot="1" x14ac:dyDescent="0.3">
      <c r="A32" s="8"/>
      <c r="B32" s="17" t="s">
        <v>35</v>
      </c>
      <c r="C32" s="18">
        <f>SUM(C19:C31)</f>
        <v>678</v>
      </c>
      <c r="D32" s="18">
        <f t="shared" ref="D32:N32" si="6">SUM(D19:D31)</f>
        <v>642</v>
      </c>
      <c r="E32" s="18">
        <f t="shared" si="6"/>
        <v>633</v>
      </c>
      <c r="F32" s="18">
        <f t="shared" si="6"/>
        <v>1953</v>
      </c>
      <c r="G32" s="19">
        <f t="shared" si="6"/>
        <v>25089.08987693</v>
      </c>
      <c r="H32" s="19">
        <f t="shared" si="6"/>
        <v>52615.113966398996</v>
      </c>
      <c r="I32" s="19">
        <f t="shared" si="6"/>
        <v>102014.05408408602</v>
      </c>
      <c r="J32" s="19">
        <f t="shared" si="6"/>
        <v>179718.25792741502</v>
      </c>
      <c r="K32" s="19">
        <f t="shared" si="6"/>
        <v>18055.675206172004</v>
      </c>
      <c r="L32" s="19">
        <f t="shared" si="6"/>
        <v>54776.729359901015</v>
      </c>
      <c r="M32" s="19">
        <f t="shared" si="6"/>
        <v>103812.80435731298</v>
      </c>
      <c r="N32" s="19">
        <f t="shared" si="6"/>
        <v>176645.20892338603</v>
      </c>
      <c r="O32" s="20">
        <f t="shared" si="4"/>
        <v>0.71966242277981618</v>
      </c>
      <c r="P32" s="20">
        <f t="shared" si="4"/>
        <v>1.0410835448324309</v>
      </c>
      <c r="Q32" s="20">
        <f t="shared" si="4"/>
        <v>1.0176323771207478</v>
      </c>
      <c r="R32" s="20">
        <f t="shared" si="4"/>
        <v>0.98290074119642235</v>
      </c>
    </row>
    <row r="33" spans="1:18" s="3" customFormat="1" ht="18" customHeight="1" thickBot="1" x14ac:dyDescent="0.3">
      <c r="A33" s="8">
        <v>26</v>
      </c>
      <c r="B33" s="9" t="s">
        <v>36</v>
      </c>
      <c r="C33" s="10">
        <v>362</v>
      </c>
      <c r="D33" s="10">
        <v>64</v>
      </c>
      <c r="E33" s="10">
        <v>21</v>
      </c>
      <c r="F33" s="10">
        <f>C33+D33+E33</f>
        <v>447</v>
      </c>
      <c r="G33" s="11">
        <v>10598.127646057999</v>
      </c>
      <c r="H33" s="11">
        <v>2360.3545417360001</v>
      </c>
      <c r="I33" s="11">
        <v>1950.2015646100001</v>
      </c>
      <c r="J33" s="11">
        <f t="shared" si="2"/>
        <v>14908.683752404</v>
      </c>
      <c r="K33" s="11">
        <v>8122.7047049100001</v>
      </c>
      <c r="L33" s="11">
        <v>1790.6838745909999</v>
      </c>
      <c r="M33" s="11">
        <v>849.04976281899997</v>
      </c>
      <c r="N33" s="11">
        <f t="shared" si="3"/>
        <v>10762.43834232</v>
      </c>
      <c r="O33" s="12">
        <f t="shared" si="4"/>
        <v>0.76642827640703692</v>
      </c>
      <c r="P33" s="12">
        <f t="shared" si="4"/>
        <v>0.75865038193541168</v>
      </c>
      <c r="Q33" s="12">
        <f t="shared" si="4"/>
        <v>0.43536513262350518</v>
      </c>
      <c r="R33" s="12">
        <f t="shared" si="4"/>
        <v>0.72189057874304796</v>
      </c>
    </row>
    <row r="34" spans="1:18" s="3" customFormat="1" ht="18" customHeight="1" thickBot="1" x14ac:dyDescent="0.3">
      <c r="A34" s="8"/>
      <c r="B34" s="17" t="s">
        <v>37</v>
      </c>
      <c r="C34" s="18">
        <f>C33</f>
        <v>362</v>
      </c>
      <c r="D34" s="18">
        <f t="shared" ref="D34:N34" si="7">D33</f>
        <v>64</v>
      </c>
      <c r="E34" s="18">
        <f t="shared" si="7"/>
        <v>21</v>
      </c>
      <c r="F34" s="18">
        <f t="shared" si="7"/>
        <v>447</v>
      </c>
      <c r="G34" s="19">
        <f t="shared" si="7"/>
        <v>10598.127646057999</v>
      </c>
      <c r="H34" s="19">
        <f t="shared" si="7"/>
        <v>2360.3545417360001</v>
      </c>
      <c r="I34" s="19">
        <f t="shared" si="7"/>
        <v>1950.2015646100001</v>
      </c>
      <c r="J34" s="19">
        <f t="shared" si="7"/>
        <v>14908.683752404</v>
      </c>
      <c r="K34" s="19">
        <f t="shared" si="7"/>
        <v>8122.7047049100001</v>
      </c>
      <c r="L34" s="19">
        <f t="shared" si="7"/>
        <v>1790.6838745909999</v>
      </c>
      <c r="M34" s="19">
        <f t="shared" si="7"/>
        <v>849.04976281899997</v>
      </c>
      <c r="N34" s="19">
        <f t="shared" si="7"/>
        <v>10762.43834232</v>
      </c>
      <c r="O34" s="20">
        <f t="shared" si="4"/>
        <v>0.76642827640703692</v>
      </c>
      <c r="P34" s="20">
        <f t="shared" si="4"/>
        <v>0.75865038193541168</v>
      </c>
      <c r="Q34" s="20">
        <f t="shared" si="4"/>
        <v>0.43536513262350518</v>
      </c>
      <c r="R34" s="20">
        <f t="shared" si="4"/>
        <v>0.72189057874304796</v>
      </c>
    </row>
    <row r="35" spans="1:18" s="3" customFormat="1" ht="18" customHeight="1" thickBot="1" x14ac:dyDescent="0.3">
      <c r="A35" s="8">
        <v>27</v>
      </c>
      <c r="B35" s="9" t="s">
        <v>38</v>
      </c>
      <c r="C35" s="10">
        <v>4</v>
      </c>
      <c r="D35" s="10">
        <v>20</v>
      </c>
      <c r="E35" s="10">
        <v>33</v>
      </c>
      <c r="F35" s="10">
        <f>C35+D35+E35</f>
        <v>57</v>
      </c>
      <c r="G35" s="11">
        <v>3.9336115999999999</v>
      </c>
      <c r="H35" s="11">
        <v>916.98221460000002</v>
      </c>
      <c r="I35" s="11">
        <v>5790.1665598999998</v>
      </c>
      <c r="J35" s="11">
        <f t="shared" si="2"/>
        <v>6711.0823860999999</v>
      </c>
      <c r="K35" s="11">
        <v>0.46487319999999999</v>
      </c>
      <c r="L35" s="11">
        <v>1177.2282874</v>
      </c>
      <c r="M35" s="11">
        <v>2738.5870678000001</v>
      </c>
      <c r="N35" s="11">
        <f t="shared" si="3"/>
        <v>3916.2802283999999</v>
      </c>
      <c r="O35" s="12">
        <f t="shared" si="4"/>
        <v>0.11817974097900261</v>
      </c>
      <c r="P35" s="12">
        <f t="shared" si="4"/>
        <v>1.2838071106030369</v>
      </c>
      <c r="Q35" s="12">
        <f t="shared" si="4"/>
        <v>0.4729720707459748</v>
      </c>
      <c r="R35" s="12">
        <f t="shared" si="4"/>
        <v>0.58355418740073928</v>
      </c>
    </row>
    <row r="36" spans="1:18" s="3" customFormat="1" ht="18" customHeight="1" thickBot="1" x14ac:dyDescent="0.3">
      <c r="A36" s="8">
        <v>28</v>
      </c>
      <c r="B36" s="9" t="s">
        <v>39</v>
      </c>
      <c r="C36" s="10">
        <v>72</v>
      </c>
      <c r="D36" s="10">
        <v>55</v>
      </c>
      <c r="E36" s="10">
        <v>25</v>
      </c>
      <c r="F36" s="10">
        <f>C36+D36+E36</f>
        <v>152</v>
      </c>
      <c r="G36" s="11">
        <v>2866.4706697420002</v>
      </c>
      <c r="H36" s="11">
        <v>3127.970726386</v>
      </c>
      <c r="I36" s="11">
        <v>1351.9489129440001</v>
      </c>
      <c r="J36" s="11">
        <f t="shared" si="2"/>
        <v>7346.3903090720005</v>
      </c>
      <c r="K36" s="11">
        <v>1468.605199609</v>
      </c>
      <c r="L36" s="11">
        <v>2137.345425775</v>
      </c>
      <c r="M36" s="11">
        <v>2234.3695221910002</v>
      </c>
      <c r="N36" s="11">
        <f t="shared" si="3"/>
        <v>5840.3201475750002</v>
      </c>
      <c r="O36" s="12">
        <f t="shared" si="4"/>
        <v>0.51233916855014727</v>
      </c>
      <c r="P36" s="12">
        <f t="shared" si="4"/>
        <v>0.68330096817896047</v>
      </c>
      <c r="Q36" s="12">
        <f t="shared" si="4"/>
        <v>1.6527026286262869</v>
      </c>
      <c r="R36" s="12">
        <f t="shared" si="4"/>
        <v>0.79499181255899709</v>
      </c>
    </row>
    <row r="37" spans="1:18" s="3" customFormat="1" ht="18" customHeight="1" thickBot="1" x14ac:dyDescent="0.3">
      <c r="A37" s="8">
        <v>29</v>
      </c>
      <c r="B37" s="9" t="s">
        <v>40</v>
      </c>
      <c r="C37" s="10">
        <v>0</v>
      </c>
      <c r="D37" s="10">
        <v>5</v>
      </c>
      <c r="E37" s="10">
        <v>12</v>
      </c>
      <c r="F37" s="10">
        <f>C37+D37+E37</f>
        <v>17</v>
      </c>
      <c r="G37" s="11">
        <v>0</v>
      </c>
      <c r="H37" s="11">
        <v>16.976487899999999</v>
      </c>
      <c r="I37" s="11">
        <v>1984.7111056000001</v>
      </c>
      <c r="J37" s="11">
        <f t="shared" si="2"/>
        <v>2001.6875935</v>
      </c>
      <c r="K37" s="11">
        <v>0</v>
      </c>
      <c r="L37" s="11">
        <v>57.253833999999998</v>
      </c>
      <c r="M37" s="11">
        <v>488.14590900000002</v>
      </c>
      <c r="N37" s="11">
        <f t="shared" si="3"/>
        <v>545.39974300000006</v>
      </c>
      <c r="O37" s="12" t="e">
        <f t="shared" si="4"/>
        <v>#DIV/0!</v>
      </c>
      <c r="P37" s="12">
        <f t="shared" si="4"/>
        <v>3.37253702516408</v>
      </c>
      <c r="Q37" s="12">
        <f t="shared" si="4"/>
        <v>0.24595313021762333</v>
      </c>
      <c r="R37" s="12">
        <f t="shared" si="4"/>
        <v>0.27246996223139652</v>
      </c>
    </row>
    <row r="38" spans="1:18" s="3" customFormat="1" ht="18" customHeight="1" thickBot="1" x14ac:dyDescent="0.3">
      <c r="A38" s="8">
        <v>30</v>
      </c>
      <c r="B38" s="9" t="s">
        <v>41</v>
      </c>
      <c r="C38" s="10">
        <v>0</v>
      </c>
      <c r="D38" s="10">
        <v>8</v>
      </c>
      <c r="E38" s="10">
        <v>10</v>
      </c>
      <c r="F38" s="10">
        <f>C38+D38+E38</f>
        <v>18</v>
      </c>
      <c r="G38" s="11">
        <v>0</v>
      </c>
      <c r="H38" s="11">
        <v>801.67659411</v>
      </c>
      <c r="I38" s="11">
        <v>1457.512471513</v>
      </c>
      <c r="J38" s="11">
        <f t="shared" si="2"/>
        <v>2259.1890656229998</v>
      </c>
      <c r="K38" s="11">
        <v>0</v>
      </c>
      <c r="L38" s="11">
        <v>309.68685927199999</v>
      </c>
      <c r="M38" s="11">
        <v>383.21121644200002</v>
      </c>
      <c r="N38" s="11">
        <f t="shared" si="3"/>
        <v>692.89807571400002</v>
      </c>
      <c r="O38" s="12" t="e">
        <f t="shared" si="4"/>
        <v>#DIV/0!</v>
      </c>
      <c r="P38" s="12">
        <f t="shared" si="4"/>
        <v>0.38629899082410668</v>
      </c>
      <c r="Q38" s="12">
        <f t="shared" si="4"/>
        <v>0.26292139788292851</v>
      </c>
      <c r="R38" s="12">
        <f t="shared" si="4"/>
        <v>0.30670211991439711</v>
      </c>
    </row>
    <row r="39" spans="1:18" s="3" customFormat="1" ht="18" customHeight="1" thickBot="1" x14ac:dyDescent="0.3">
      <c r="A39" s="8"/>
      <c r="B39" s="17" t="s">
        <v>42</v>
      </c>
      <c r="C39" s="18">
        <f>SUM(C35:C38)</f>
        <v>76</v>
      </c>
      <c r="D39" s="18">
        <f t="shared" ref="D39:N39" si="8">SUM(D35:D38)</f>
        <v>88</v>
      </c>
      <c r="E39" s="18">
        <f t="shared" si="8"/>
        <v>80</v>
      </c>
      <c r="F39" s="18">
        <f t="shared" si="8"/>
        <v>244</v>
      </c>
      <c r="G39" s="19">
        <f t="shared" si="8"/>
        <v>2870.4042813420001</v>
      </c>
      <c r="H39" s="19">
        <f t="shared" si="8"/>
        <v>4863.6060229960003</v>
      </c>
      <c r="I39" s="19">
        <f t="shared" si="8"/>
        <v>10584.339049957</v>
      </c>
      <c r="J39" s="19">
        <f t="shared" si="8"/>
        <v>18318.349354295002</v>
      </c>
      <c r="K39" s="19">
        <f t="shared" si="8"/>
        <v>1469.0700728090001</v>
      </c>
      <c r="L39" s="19">
        <f t="shared" si="8"/>
        <v>3681.5144064470005</v>
      </c>
      <c r="M39" s="19">
        <f t="shared" si="8"/>
        <v>5844.3137154329997</v>
      </c>
      <c r="N39" s="19">
        <f t="shared" si="8"/>
        <v>10994.898194689</v>
      </c>
      <c r="O39" s="20">
        <f t="shared" si="4"/>
        <v>0.51179901115607507</v>
      </c>
      <c r="P39" s="20">
        <f t="shared" si="4"/>
        <v>0.75695160936970241</v>
      </c>
      <c r="Q39" s="20">
        <f t="shared" si="4"/>
        <v>0.55216614734736258</v>
      </c>
      <c r="R39" s="20">
        <f t="shared" si="4"/>
        <v>0.60021227797531262</v>
      </c>
    </row>
    <row r="40" spans="1:18" s="3" customFormat="1" ht="18" customHeight="1" thickBot="1" x14ac:dyDescent="0.3">
      <c r="A40" s="8"/>
      <c r="B40" s="9" t="s">
        <v>43</v>
      </c>
      <c r="C40" s="10">
        <f>C18+C32+C34+C39</f>
        <v>2625</v>
      </c>
      <c r="D40" s="10">
        <f t="shared" ref="D40:N40" si="9">D18+D32+D34+D39</f>
        <v>1995</v>
      </c>
      <c r="E40" s="10">
        <f t="shared" si="9"/>
        <v>1959</v>
      </c>
      <c r="F40" s="10">
        <f t="shared" si="9"/>
        <v>6579</v>
      </c>
      <c r="G40" s="10">
        <f t="shared" si="9"/>
        <v>137013.683168758</v>
      </c>
      <c r="H40" s="10">
        <f t="shared" si="9"/>
        <v>196586.40939278103</v>
      </c>
      <c r="I40" s="10">
        <f t="shared" si="9"/>
        <v>302345.147383262</v>
      </c>
      <c r="J40" s="10">
        <f t="shared" si="9"/>
        <v>635945.23994480097</v>
      </c>
      <c r="K40" s="10">
        <f t="shared" si="9"/>
        <v>70112.908733899007</v>
      </c>
      <c r="L40" s="10">
        <f t="shared" si="9"/>
        <v>110348.45243101002</v>
      </c>
      <c r="M40" s="10">
        <f t="shared" si="9"/>
        <v>221954.21404496799</v>
      </c>
      <c r="N40" s="10">
        <f t="shared" si="9"/>
        <v>402415.57520987699</v>
      </c>
      <c r="O40" s="12">
        <f t="shared" si="4"/>
        <v>0.51172194712510455</v>
      </c>
      <c r="P40" s="12">
        <f t="shared" si="4"/>
        <v>0.56132289496438703</v>
      </c>
      <c r="Q40" s="12">
        <f t="shared" si="4"/>
        <v>0.73410873621071226</v>
      </c>
      <c r="R40" s="12">
        <f t="shared" si="4"/>
        <v>0.63278337494090842</v>
      </c>
    </row>
    <row r="41" spans="1:18" s="3" customFormat="1" ht="18" customHeight="1" thickBot="1" x14ac:dyDescent="0.3">
      <c r="A41" s="8">
        <v>31</v>
      </c>
      <c r="B41" s="9" t="s">
        <v>44</v>
      </c>
      <c r="C41" s="10">
        <v>590</v>
      </c>
      <c r="D41" s="10">
        <v>145</v>
      </c>
      <c r="E41" s="10">
        <v>67</v>
      </c>
      <c r="F41" s="10">
        <f>C41+D41+E41</f>
        <v>802</v>
      </c>
      <c r="G41" s="11">
        <v>11958.842376306</v>
      </c>
      <c r="H41" s="11">
        <v>4511.7704430439999</v>
      </c>
      <c r="I41" s="11">
        <v>2962.6331173530002</v>
      </c>
      <c r="J41" s="11">
        <f t="shared" si="2"/>
        <v>19433.245936703002</v>
      </c>
      <c r="K41" s="11">
        <v>6366.2508243000002</v>
      </c>
      <c r="L41" s="11">
        <v>2764.6849279869998</v>
      </c>
      <c r="M41" s="11">
        <v>945.72779439199996</v>
      </c>
      <c r="N41" s="11">
        <f t="shared" si="3"/>
        <v>10076.663546678999</v>
      </c>
      <c r="O41" s="12">
        <f t="shared" si="4"/>
        <v>0.53234674594536202</v>
      </c>
      <c r="P41" s="12">
        <f t="shared" si="4"/>
        <v>0.61277162987080591</v>
      </c>
      <c r="Q41" s="12">
        <f t="shared" si="4"/>
        <v>0.3192186669529205</v>
      </c>
      <c r="R41" s="12">
        <f t="shared" si="4"/>
        <v>0.5185270427544737</v>
      </c>
    </row>
    <row r="42" spans="1:18" s="3" customFormat="1" ht="18" customHeight="1" thickBot="1" x14ac:dyDescent="0.3">
      <c r="A42" s="8"/>
      <c r="B42" s="17" t="s">
        <v>45</v>
      </c>
      <c r="C42" s="18">
        <f>C41</f>
        <v>590</v>
      </c>
      <c r="D42" s="18">
        <f t="shared" ref="D42:N42" si="10">D41</f>
        <v>145</v>
      </c>
      <c r="E42" s="18">
        <f t="shared" si="10"/>
        <v>67</v>
      </c>
      <c r="F42" s="18">
        <f t="shared" si="10"/>
        <v>802</v>
      </c>
      <c r="G42" s="19">
        <f t="shared" si="10"/>
        <v>11958.842376306</v>
      </c>
      <c r="H42" s="19">
        <f t="shared" si="10"/>
        <v>4511.7704430439999</v>
      </c>
      <c r="I42" s="19">
        <f t="shared" si="10"/>
        <v>2962.6331173530002</v>
      </c>
      <c r="J42" s="19">
        <f t="shared" si="10"/>
        <v>19433.245936703002</v>
      </c>
      <c r="K42" s="19">
        <f t="shared" si="10"/>
        <v>6366.2508243000002</v>
      </c>
      <c r="L42" s="19">
        <f t="shared" si="10"/>
        <v>2764.6849279869998</v>
      </c>
      <c r="M42" s="19">
        <f t="shared" si="10"/>
        <v>945.72779439199996</v>
      </c>
      <c r="N42" s="19">
        <f t="shared" si="10"/>
        <v>10076.663546678999</v>
      </c>
      <c r="O42" s="20">
        <f t="shared" si="4"/>
        <v>0.53234674594536202</v>
      </c>
      <c r="P42" s="20">
        <f t="shared" si="4"/>
        <v>0.61277162987080591</v>
      </c>
      <c r="Q42" s="20">
        <f t="shared" si="4"/>
        <v>0.3192186669529205</v>
      </c>
      <c r="R42" s="20">
        <f t="shared" si="4"/>
        <v>0.5185270427544737</v>
      </c>
    </row>
    <row r="43" spans="1:18" s="3" customFormat="1" ht="18" customHeight="1" thickBot="1" x14ac:dyDescent="0.3">
      <c r="A43" s="8"/>
      <c r="B43" s="21" t="s">
        <v>49</v>
      </c>
      <c r="C43" s="18">
        <f>C40+C42</f>
        <v>3215</v>
      </c>
      <c r="D43" s="18">
        <f t="shared" ref="D43:N43" si="11">D40+D42</f>
        <v>2140</v>
      </c>
      <c r="E43" s="18">
        <f t="shared" si="11"/>
        <v>2026</v>
      </c>
      <c r="F43" s="18">
        <f t="shared" si="11"/>
        <v>7381</v>
      </c>
      <c r="G43" s="19">
        <f t="shared" si="11"/>
        <v>148972.52554506401</v>
      </c>
      <c r="H43" s="19">
        <f t="shared" si="11"/>
        <v>201098.17983582502</v>
      </c>
      <c r="I43" s="19">
        <f t="shared" si="11"/>
        <v>305307.78050061502</v>
      </c>
      <c r="J43" s="19">
        <f t="shared" si="11"/>
        <v>655378.48588150402</v>
      </c>
      <c r="K43" s="19">
        <f t="shared" si="11"/>
        <v>76479.159558199011</v>
      </c>
      <c r="L43" s="19">
        <f t="shared" si="11"/>
        <v>113113.13735899702</v>
      </c>
      <c r="M43" s="19">
        <f t="shared" si="11"/>
        <v>222899.94183935999</v>
      </c>
      <c r="N43" s="19">
        <f t="shared" si="11"/>
        <v>412492.23875655601</v>
      </c>
      <c r="O43" s="20">
        <f t="shared" si="4"/>
        <v>0.51337761294154982</v>
      </c>
      <c r="P43" s="20">
        <f t="shared" si="4"/>
        <v>0.56247718130189783</v>
      </c>
      <c r="Q43" s="20">
        <f t="shared" si="4"/>
        <v>0.73008274297454723</v>
      </c>
      <c r="R43" s="20">
        <f t="shared" si="4"/>
        <v>0.62939545261657681</v>
      </c>
    </row>
  </sheetData>
  <mergeCells count="8">
    <mergeCell ref="Q1:R1"/>
    <mergeCell ref="A4:A5"/>
    <mergeCell ref="A2:R2"/>
    <mergeCell ref="K4:N4"/>
    <mergeCell ref="O4:R4"/>
    <mergeCell ref="B4:B5"/>
    <mergeCell ref="C4:F4"/>
    <mergeCell ref="G4:J4"/>
  </mergeCells>
  <pageMargins left="0.7" right="0.7" top="0.75" bottom="0.75" header="0.3" footer="0.3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WISE</vt:lpstr>
      <vt:lpstr>'BANK WISE'!Print_Area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Shikha Tanwer</dc:creator>
  <cp:lastModifiedBy>SLBC</cp:lastModifiedBy>
  <cp:lastPrinted>2024-08-13T10:59:48Z</cp:lastPrinted>
  <dcterms:created xsi:type="dcterms:W3CDTF">2024-08-13T07:18:19Z</dcterms:created>
  <dcterms:modified xsi:type="dcterms:W3CDTF">2024-08-13T22:01:19Z</dcterms:modified>
</cp:coreProperties>
</file>