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47944\Desktop\Nitin ji ki SLBC\169 final annexures for main meetiing\"/>
    </mc:Choice>
  </mc:AlternateContent>
  <xr:revisionPtr revIDLastSave="0" documentId="13_ncr:1_{8C0892F6-76C4-4B35-B889-49CB79D07E70}" xr6:coauthVersionLast="36" xr6:coauthVersionMax="36" xr10:uidLastSave="{00000000-0000-0000-0000-000000000000}"/>
  <bookViews>
    <workbookView xWindow="19080" yWindow="-120" windowWidth="19440" windowHeight="15000" firstSheet="1" activeTab="1" xr2:uid="{00000000-000D-0000-FFFF-FFFF00000000}"/>
  </bookViews>
  <sheets>
    <sheet name="Sept20" sheetId="31" state="hidden" r:id="rId1"/>
    <sheet name="GLC JUN 24" sheetId="34" r:id="rId2"/>
  </sheets>
  <definedNames>
    <definedName name="_xlnm.Print_Area" localSheetId="1">'GLC JUN 24'!$A$1:$M$28</definedName>
  </definedNames>
  <calcPr calcId="191029"/>
</workbook>
</file>

<file path=xl/calcChain.xml><?xml version="1.0" encoding="utf-8"?>
<calcChain xmlns="http://schemas.openxmlformats.org/spreadsheetml/2006/main">
  <c r="M19" i="34" l="1"/>
  <c r="M20" i="34"/>
  <c r="M21" i="34"/>
  <c r="M23" i="34"/>
  <c r="M24" i="34"/>
  <c r="I22" i="34"/>
  <c r="J22" i="34"/>
  <c r="K22" i="34"/>
  <c r="I25" i="34"/>
  <c r="G25" i="34"/>
  <c r="G22" i="34"/>
  <c r="G18" i="34"/>
  <c r="M10" i="34" l="1"/>
  <c r="M11" i="34"/>
  <c r="M12" i="34"/>
  <c r="M13" i="34"/>
  <c r="M14" i="34"/>
  <c r="M15" i="34"/>
  <c r="M16" i="34"/>
  <c r="M17" i="34"/>
  <c r="M9" i="34"/>
  <c r="G26" i="34"/>
  <c r="G27" i="34" s="1"/>
  <c r="J27" i="34"/>
  <c r="K27" i="34"/>
  <c r="H25" i="34"/>
  <c r="F25" i="34"/>
  <c r="E25" i="34"/>
  <c r="M25" i="34" s="1"/>
  <c r="D25" i="34"/>
  <c r="H22" i="34"/>
  <c r="F22" i="34"/>
  <c r="E22" i="34"/>
  <c r="D22" i="34"/>
  <c r="I18" i="34"/>
  <c r="I26" i="34" s="1"/>
  <c r="I27" i="34" s="1"/>
  <c r="H18" i="34"/>
  <c r="H26" i="34" s="1"/>
  <c r="H27" i="34" s="1"/>
  <c r="F18" i="34"/>
  <c r="F26" i="34" s="1"/>
  <c r="F27" i="34" s="1"/>
  <c r="D18" i="34"/>
  <c r="D26" i="34" s="1"/>
  <c r="D27" i="34" s="1"/>
  <c r="L9" i="34" l="1"/>
  <c r="L10" i="34"/>
  <c r="L11" i="34"/>
  <c r="L12" i="34"/>
  <c r="L13" i="34"/>
  <c r="L14" i="34"/>
  <c r="L15" i="34"/>
  <c r="L16" i="34"/>
  <c r="L17" i="34"/>
  <c r="L19" i="34"/>
  <c r="L20" i="34"/>
  <c r="L21" i="34"/>
  <c r="L23" i="34"/>
  <c r="L25" i="34" s="1"/>
  <c r="L24" i="34"/>
  <c r="L26" i="34"/>
  <c r="L7" i="34"/>
  <c r="L27" i="34" s="1"/>
  <c r="L22" i="34" l="1"/>
  <c r="L18" i="34"/>
  <c r="K31" i="34"/>
  <c r="J30" i="34" l="1"/>
  <c r="J31" i="34" s="1"/>
  <c r="M7" i="34" l="1"/>
  <c r="D666" i="31" l="1"/>
  <c r="K501" i="31" l="1"/>
  <c r="L501" i="31"/>
  <c r="K261" i="31"/>
  <c r="L261" i="31"/>
  <c r="D172" i="31"/>
  <c r="D175" i="31"/>
  <c r="C175" i="31"/>
  <c r="K174" i="31"/>
  <c r="L174" i="31"/>
  <c r="L173" i="31"/>
  <c r="K173" i="31"/>
  <c r="K170" i="31"/>
  <c r="L170" i="31"/>
  <c r="K171" i="31"/>
  <c r="L171" i="31"/>
  <c r="L169" i="31"/>
  <c r="K169" i="31"/>
  <c r="K158" i="31"/>
  <c r="L158" i="31"/>
  <c r="K159" i="31"/>
  <c r="L159" i="31"/>
  <c r="K160" i="31"/>
  <c r="L160" i="31"/>
  <c r="K161" i="31"/>
  <c r="L161" i="31"/>
  <c r="K162" i="31"/>
  <c r="L162" i="31"/>
  <c r="K163" i="31"/>
  <c r="L163" i="31"/>
  <c r="K164" i="31"/>
  <c r="L164" i="31"/>
  <c r="K165" i="31"/>
  <c r="L165" i="31"/>
  <c r="K166" i="31"/>
  <c r="L166" i="31"/>
  <c r="K167" i="31"/>
  <c r="L167" i="31"/>
  <c r="L157" i="31"/>
  <c r="K157" i="31"/>
  <c r="K175" i="31" l="1"/>
  <c r="L175" i="31"/>
  <c r="L172" i="31"/>
  <c r="E172" i="31" l="1"/>
  <c r="K324" i="31" l="1"/>
  <c r="G172" i="31" l="1"/>
  <c r="H172" i="31"/>
  <c r="L651" i="31" l="1"/>
  <c r="K651" i="31"/>
  <c r="E175" i="31"/>
  <c r="F175" i="31"/>
  <c r="G175" i="31"/>
  <c r="H175" i="31"/>
  <c r="I175" i="31"/>
  <c r="J175" i="31"/>
  <c r="K24" i="31" l="1"/>
  <c r="L24" i="31"/>
  <c r="K20" i="31"/>
  <c r="L20" i="31"/>
  <c r="K21" i="31"/>
  <c r="L21" i="31"/>
  <c r="K8" i="31"/>
  <c r="L8" i="31"/>
  <c r="K9" i="31"/>
  <c r="L9" i="31"/>
  <c r="K10" i="31"/>
  <c r="L10" i="31"/>
  <c r="K11" i="31"/>
  <c r="L11" i="31"/>
  <c r="K12" i="31"/>
  <c r="L12" i="31"/>
  <c r="K13" i="31"/>
  <c r="L13" i="31"/>
  <c r="K14" i="31"/>
  <c r="L14" i="31"/>
  <c r="K15" i="31"/>
  <c r="L15" i="31"/>
  <c r="K16" i="31"/>
  <c r="L16" i="31"/>
  <c r="L17" i="31"/>
  <c r="K50" i="31"/>
  <c r="L50" i="31"/>
  <c r="K51" i="31"/>
  <c r="L51" i="31"/>
  <c r="K38" i="31"/>
  <c r="L38" i="31"/>
  <c r="K39" i="31"/>
  <c r="L39" i="31"/>
  <c r="K40" i="31"/>
  <c r="L40" i="31"/>
  <c r="K41" i="31"/>
  <c r="L41" i="31"/>
  <c r="K42" i="31"/>
  <c r="L42" i="31"/>
  <c r="K43" i="31"/>
  <c r="L43" i="31"/>
  <c r="K44" i="31"/>
  <c r="L44" i="31"/>
  <c r="K45" i="31"/>
  <c r="L45" i="31"/>
  <c r="K46" i="31"/>
  <c r="L46" i="31"/>
  <c r="K47" i="31"/>
  <c r="K80" i="31"/>
  <c r="L80" i="31"/>
  <c r="K68" i="31"/>
  <c r="L68" i="31"/>
  <c r="K69" i="31"/>
  <c r="L69" i="31"/>
  <c r="K70" i="31"/>
  <c r="L70" i="31"/>
  <c r="K71" i="31"/>
  <c r="L71" i="31"/>
  <c r="K72" i="31"/>
  <c r="L72" i="31"/>
  <c r="K73" i="31"/>
  <c r="L73" i="31"/>
  <c r="K74" i="31"/>
  <c r="L74" i="31"/>
  <c r="K75" i="31"/>
  <c r="L75" i="31"/>
  <c r="K76" i="31"/>
  <c r="L76" i="31"/>
  <c r="K77" i="31"/>
  <c r="L77" i="31"/>
  <c r="K114" i="31"/>
  <c r="L114" i="31"/>
  <c r="K111" i="31"/>
  <c r="L111" i="31"/>
  <c r="K110" i="31"/>
  <c r="L110" i="31"/>
  <c r="K98" i="31"/>
  <c r="L98" i="31"/>
  <c r="K99" i="31"/>
  <c r="L99" i="31"/>
  <c r="K100" i="31"/>
  <c r="L100" i="31"/>
  <c r="K101" i="31"/>
  <c r="L101" i="31"/>
  <c r="K102" i="31"/>
  <c r="L102" i="31"/>
  <c r="K103" i="31"/>
  <c r="L103" i="31"/>
  <c r="K104" i="31"/>
  <c r="L104" i="31"/>
  <c r="K105" i="31"/>
  <c r="L105" i="31"/>
  <c r="K106" i="31"/>
  <c r="L106" i="31"/>
  <c r="K107" i="31"/>
  <c r="L107" i="31"/>
  <c r="K144" i="31"/>
  <c r="L144" i="31"/>
  <c r="K140" i="31"/>
  <c r="L140" i="31"/>
  <c r="K141" i="31"/>
  <c r="L141" i="31"/>
  <c r="K128" i="31"/>
  <c r="L128" i="31"/>
  <c r="K129" i="31"/>
  <c r="L129" i="31"/>
  <c r="K130" i="31"/>
  <c r="L130" i="31"/>
  <c r="K131" i="31"/>
  <c r="L131" i="31"/>
  <c r="K132" i="31"/>
  <c r="L132" i="31"/>
  <c r="K133" i="31"/>
  <c r="L133" i="31"/>
  <c r="K134" i="31"/>
  <c r="L134" i="31"/>
  <c r="K135" i="31"/>
  <c r="L135" i="31"/>
  <c r="K136" i="31"/>
  <c r="L136" i="31"/>
  <c r="K137" i="31"/>
  <c r="L137" i="31"/>
  <c r="K204" i="31"/>
  <c r="L204" i="31"/>
  <c r="K200" i="31"/>
  <c r="L200" i="31"/>
  <c r="K201" i="31"/>
  <c r="L201" i="31"/>
  <c r="K188" i="31"/>
  <c r="L188" i="31"/>
  <c r="K189" i="31"/>
  <c r="L189" i="31"/>
  <c r="K190" i="31"/>
  <c r="L190" i="31"/>
  <c r="K191" i="31"/>
  <c r="L191" i="31"/>
  <c r="K192" i="31"/>
  <c r="L192" i="31"/>
  <c r="K193" i="31"/>
  <c r="L193" i="31"/>
  <c r="K194" i="31"/>
  <c r="L194" i="31"/>
  <c r="K195" i="31"/>
  <c r="L195" i="31"/>
  <c r="K196" i="31"/>
  <c r="L196" i="31"/>
  <c r="K197" i="31"/>
  <c r="L197" i="31"/>
  <c r="K234" i="31"/>
  <c r="L234" i="31"/>
  <c r="K230" i="31"/>
  <c r="L230" i="31"/>
  <c r="K231" i="31"/>
  <c r="L231" i="31"/>
  <c r="K218" i="31"/>
  <c r="L218" i="31"/>
  <c r="K219" i="31"/>
  <c r="L219" i="31"/>
  <c r="K220" i="31"/>
  <c r="L220" i="31"/>
  <c r="K221" i="31"/>
  <c r="L221" i="31"/>
  <c r="K222" i="31"/>
  <c r="L222" i="31"/>
  <c r="K223" i="31"/>
  <c r="L223" i="31"/>
  <c r="K224" i="31"/>
  <c r="L224" i="31"/>
  <c r="K225" i="31"/>
  <c r="L225" i="31"/>
  <c r="K226" i="31"/>
  <c r="L226" i="31"/>
  <c r="K227" i="31"/>
  <c r="L227" i="31"/>
  <c r="K264" i="31"/>
  <c r="L264" i="31"/>
  <c r="K260" i="31"/>
  <c r="L260" i="31"/>
  <c r="K248" i="31"/>
  <c r="L248" i="31"/>
  <c r="K249" i="31"/>
  <c r="L249" i="31"/>
  <c r="K250" i="31"/>
  <c r="L250" i="31"/>
  <c r="K251" i="31"/>
  <c r="L251" i="31"/>
  <c r="K252" i="31"/>
  <c r="L252" i="31"/>
  <c r="K253" i="31"/>
  <c r="L253" i="31"/>
  <c r="K254" i="31"/>
  <c r="L254" i="31"/>
  <c r="K255" i="31"/>
  <c r="L255" i="31"/>
  <c r="K256" i="31"/>
  <c r="L256" i="31"/>
  <c r="K257" i="31"/>
  <c r="L257" i="31"/>
  <c r="K294" i="31"/>
  <c r="L294" i="31"/>
  <c r="K290" i="31"/>
  <c r="L290" i="31"/>
  <c r="K291" i="31"/>
  <c r="L291" i="31"/>
  <c r="K278" i="31"/>
  <c r="L278" i="31"/>
  <c r="K279" i="31"/>
  <c r="L279" i="31"/>
  <c r="K280" i="31"/>
  <c r="L280" i="31"/>
  <c r="K281" i="31"/>
  <c r="L281" i="31"/>
  <c r="K282" i="31"/>
  <c r="L282" i="31"/>
  <c r="K283" i="31"/>
  <c r="L283" i="31"/>
  <c r="K284" i="31"/>
  <c r="L284" i="31"/>
  <c r="K285" i="31"/>
  <c r="L285" i="31"/>
  <c r="K286" i="31"/>
  <c r="L286" i="31"/>
  <c r="K287" i="31"/>
  <c r="L287" i="31"/>
  <c r="K320" i="31"/>
  <c r="L320" i="31"/>
  <c r="K321" i="31"/>
  <c r="L321" i="31"/>
  <c r="K308" i="31"/>
  <c r="L308" i="31"/>
  <c r="K309" i="31"/>
  <c r="L309" i="31"/>
  <c r="K310" i="31"/>
  <c r="L310" i="31"/>
  <c r="K311" i="31"/>
  <c r="L311" i="31"/>
  <c r="K312" i="31"/>
  <c r="L312" i="31"/>
  <c r="K313" i="31"/>
  <c r="L313" i="31"/>
  <c r="K314" i="31"/>
  <c r="L314" i="31"/>
  <c r="K315" i="31"/>
  <c r="L315" i="31"/>
  <c r="K316" i="31"/>
  <c r="L316" i="31"/>
  <c r="K317" i="31"/>
  <c r="L317" i="31"/>
  <c r="K354" i="31"/>
  <c r="L354" i="31"/>
  <c r="K350" i="31"/>
  <c r="L350" i="31"/>
  <c r="K351" i="31"/>
  <c r="L351" i="31"/>
  <c r="K338" i="31"/>
  <c r="L338" i="31"/>
  <c r="K339" i="31"/>
  <c r="L339" i="31"/>
  <c r="K340" i="31"/>
  <c r="L340" i="31"/>
  <c r="K341" i="31"/>
  <c r="L341" i="31"/>
  <c r="K342" i="31"/>
  <c r="L342" i="31"/>
  <c r="K343" i="31"/>
  <c r="L343" i="31"/>
  <c r="K344" i="31"/>
  <c r="L344" i="31"/>
  <c r="K345" i="31"/>
  <c r="L345" i="31"/>
  <c r="K346" i="31"/>
  <c r="L346" i="31"/>
  <c r="K347" i="31"/>
  <c r="L347" i="31"/>
  <c r="K380" i="31"/>
  <c r="L380" i="31"/>
  <c r="K381" i="31"/>
  <c r="L381" i="31"/>
  <c r="K368" i="31"/>
  <c r="L368" i="31"/>
  <c r="K369" i="31"/>
  <c r="L369" i="31"/>
  <c r="K370" i="31"/>
  <c r="L370" i="31"/>
  <c r="K371" i="31"/>
  <c r="L371" i="31"/>
  <c r="K372" i="31"/>
  <c r="L372" i="31"/>
  <c r="K373" i="31"/>
  <c r="L373" i="31"/>
  <c r="K374" i="31"/>
  <c r="L374" i="31"/>
  <c r="K375" i="31"/>
  <c r="L375" i="31"/>
  <c r="K376" i="31"/>
  <c r="L376" i="31"/>
  <c r="K377" i="31"/>
  <c r="L377" i="31"/>
  <c r="K414" i="31"/>
  <c r="L414" i="31"/>
  <c r="K410" i="31"/>
  <c r="L410" i="31"/>
  <c r="K411" i="31"/>
  <c r="L411" i="31"/>
  <c r="K398" i="31"/>
  <c r="L398" i="31"/>
  <c r="K399" i="31"/>
  <c r="L399" i="31"/>
  <c r="K400" i="31"/>
  <c r="L400" i="31"/>
  <c r="K401" i="31"/>
  <c r="L401" i="31"/>
  <c r="K402" i="31"/>
  <c r="L402" i="31"/>
  <c r="K403" i="31"/>
  <c r="L403" i="31"/>
  <c r="K404" i="31"/>
  <c r="L404" i="31"/>
  <c r="K405" i="31"/>
  <c r="L405" i="31"/>
  <c r="K406" i="31"/>
  <c r="L406" i="31"/>
  <c r="K407" i="31"/>
  <c r="L407" i="31"/>
  <c r="K444" i="31"/>
  <c r="L444" i="31"/>
  <c r="K440" i="31"/>
  <c r="L440" i="31"/>
  <c r="K441" i="31"/>
  <c r="L441" i="31"/>
  <c r="K428" i="31"/>
  <c r="L428" i="31"/>
  <c r="K429" i="31"/>
  <c r="L429" i="31"/>
  <c r="K430" i="31"/>
  <c r="L430" i="31"/>
  <c r="K431" i="31"/>
  <c r="L431" i="31"/>
  <c r="K432" i="31"/>
  <c r="L432" i="31"/>
  <c r="K433" i="31"/>
  <c r="L433" i="31"/>
  <c r="K434" i="31"/>
  <c r="L434" i="31"/>
  <c r="K435" i="31"/>
  <c r="L435" i="31"/>
  <c r="K436" i="31"/>
  <c r="L436" i="31"/>
  <c r="K437" i="31"/>
  <c r="L437" i="31"/>
  <c r="K470" i="31"/>
  <c r="L470" i="31"/>
  <c r="K471" i="31"/>
  <c r="L471" i="31"/>
  <c r="K458" i="31"/>
  <c r="L458" i="31"/>
  <c r="K459" i="31"/>
  <c r="L459" i="31"/>
  <c r="K460" i="31"/>
  <c r="L460" i="31"/>
  <c r="K461" i="31"/>
  <c r="L461" i="31"/>
  <c r="K462" i="31"/>
  <c r="L462" i="31"/>
  <c r="K463" i="31"/>
  <c r="L463" i="31"/>
  <c r="K464" i="31"/>
  <c r="L464" i="31"/>
  <c r="K465" i="31"/>
  <c r="L465" i="31"/>
  <c r="K466" i="31"/>
  <c r="L466" i="31"/>
  <c r="K467" i="31"/>
  <c r="L467" i="31"/>
  <c r="K504" i="31"/>
  <c r="L504" i="31"/>
  <c r="K500" i="31"/>
  <c r="L500" i="31"/>
  <c r="K488" i="31"/>
  <c r="L488" i="31"/>
  <c r="K489" i="31"/>
  <c r="L489" i="31"/>
  <c r="K490" i="31"/>
  <c r="L490" i="31"/>
  <c r="K491" i="31"/>
  <c r="L491" i="31"/>
  <c r="K492" i="31"/>
  <c r="L492" i="31"/>
  <c r="K493" i="31"/>
  <c r="L493" i="31"/>
  <c r="K494" i="31"/>
  <c r="L494" i="31"/>
  <c r="K495" i="31"/>
  <c r="L495" i="31"/>
  <c r="K496" i="31"/>
  <c r="L496" i="31"/>
  <c r="K497" i="31"/>
  <c r="L497" i="31"/>
  <c r="K534" i="31"/>
  <c r="L534" i="31"/>
  <c r="K530" i="31"/>
  <c r="L530" i="31"/>
  <c r="K531" i="31"/>
  <c r="L531" i="31"/>
  <c r="K518" i="31"/>
  <c r="L518" i="31"/>
  <c r="K519" i="31"/>
  <c r="L519" i="31"/>
  <c r="K520" i="31"/>
  <c r="L520" i="31"/>
  <c r="K521" i="31"/>
  <c r="L521" i="31"/>
  <c r="K522" i="31"/>
  <c r="L522" i="31"/>
  <c r="K523" i="31"/>
  <c r="L523" i="31"/>
  <c r="K524" i="31"/>
  <c r="L524" i="31"/>
  <c r="K525" i="31"/>
  <c r="L525" i="31"/>
  <c r="K526" i="31"/>
  <c r="L526" i="31"/>
  <c r="K527" i="31"/>
  <c r="L527" i="31"/>
  <c r="K564" i="31"/>
  <c r="L564" i="31"/>
  <c r="K560" i="31"/>
  <c r="L560" i="31"/>
  <c r="K548" i="31"/>
  <c r="L548" i="31"/>
  <c r="K549" i="31"/>
  <c r="L549" i="31"/>
  <c r="K550" i="31"/>
  <c r="L550" i="31"/>
  <c r="K551" i="31"/>
  <c r="L551" i="31"/>
  <c r="K552" i="31"/>
  <c r="L552" i="31"/>
  <c r="K553" i="31"/>
  <c r="L553" i="31"/>
  <c r="K554" i="31"/>
  <c r="L554" i="31"/>
  <c r="K555" i="31"/>
  <c r="L555" i="31"/>
  <c r="K556" i="31"/>
  <c r="L556" i="31"/>
  <c r="K557" i="31"/>
  <c r="L557" i="31"/>
  <c r="K594" i="31"/>
  <c r="L594" i="31"/>
  <c r="K590" i="31"/>
  <c r="L590" i="31"/>
  <c r="K591" i="31"/>
  <c r="L591" i="31"/>
  <c r="K578" i="31"/>
  <c r="L578" i="31"/>
  <c r="K579" i="31"/>
  <c r="L579" i="31"/>
  <c r="K580" i="31"/>
  <c r="L580" i="31"/>
  <c r="K581" i="31"/>
  <c r="L581" i="31"/>
  <c r="K582" i="31"/>
  <c r="L582" i="31"/>
  <c r="K583" i="31"/>
  <c r="L583" i="31"/>
  <c r="K584" i="31"/>
  <c r="L584" i="31"/>
  <c r="K585" i="31"/>
  <c r="L585" i="31"/>
  <c r="K586" i="31"/>
  <c r="L586" i="31"/>
  <c r="K587" i="31"/>
  <c r="L587" i="31"/>
  <c r="K624" i="31"/>
  <c r="L624" i="31"/>
  <c r="K620" i="31"/>
  <c r="L620" i="31"/>
  <c r="K621" i="31"/>
  <c r="L621" i="31"/>
  <c r="K608" i="31"/>
  <c r="L608" i="31"/>
  <c r="K609" i="31"/>
  <c r="L609" i="31"/>
  <c r="K610" i="31"/>
  <c r="L610" i="31"/>
  <c r="K611" i="31"/>
  <c r="L611" i="31"/>
  <c r="K612" i="31"/>
  <c r="L612" i="31"/>
  <c r="K613" i="31"/>
  <c r="L613" i="31"/>
  <c r="K614" i="31"/>
  <c r="L614" i="31"/>
  <c r="K615" i="31"/>
  <c r="L615" i="31"/>
  <c r="K616" i="31"/>
  <c r="L616" i="31"/>
  <c r="K617" i="31"/>
  <c r="L617" i="31"/>
  <c r="K654" i="31"/>
  <c r="L654" i="31"/>
  <c r="K650" i="31"/>
  <c r="L650" i="31"/>
  <c r="K638" i="31"/>
  <c r="L638" i="31"/>
  <c r="K639" i="31"/>
  <c r="L639" i="31"/>
  <c r="K640" i="31"/>
  <c r="L640" i="31"/>
  <c r="K641" i="31"/>
  <c r="L641" i="31"/>
  <c r="K642" i="31"/>
  <c r="L642" i="31"/>
  <c r="K643" i="31"/>
  <c r="L643" i="31"/>
  <c r="K644" i="31"/>
  <c r="L644" i="31"/>
  <c r="K645" i="31"/>
  <c r="L645" i="31"/>
  <c r="K646" i="31"/>
  <c r="L646" i="31"/>
  <c r="K647" i="31"/>
  <c r="L647" i="31"/>
  <c r="L653" i="31"/>
  <c r="K653" i="31"/>
  <c r="L649" i="31"/>
  <c r="K649" i="31"/>
  <c r="L637" i="31"/>
  <c r="K637" i="31"/>
  <c r="L623" i="31"/>
  <c r="K623" i="31"/>
  <c r="L619" i="31"/>
  <c r="K619" i="31"/>
  <c r="L607" i="31"/>
  <c r="K607" i="31"/>
  <c r="L593" i="31"/>
  <c r="K593" i="31"/>
  <c r="L589" i="31"/>
  <c r="K589" i="31"/>
  <c r="L577" i="31"/>
  <c r="K577" i="31"/>
  <c r="L563" i="31"/>
  <c r="K563" i="31"/>
  <c r="L559" i="31"/>
  <c r="K559" i="31"/>
  <c r="L547" i="31"/>
  <c r="K547" i="31"/>
  <c r="L533" i="31"/>
  <c r="K533" i="31"/>
  <c r="L529" i="31"/>
  <c r="K529" i="31"/>
  <c r="L517" i="31"/>
  <c r="K517" i="31"/>
  <c r="L503" i="31"/>
  <c r="K503" i="31"/>
  <c r="L499" i="31"/>
  <c r="K499" i="31"/>
  <c r="L487" i="31"/>
  <c r="K487" i="31"/>
  <c r="L473" i="31"/>
  <c r="K473" i="31"/>
  <c r="L469" i="31"/>
  <c r="K469" i="31"/>
  <c r="L457" i="31"/>
  <c r="K457" i="31"/>
  <c r="L443" i="31"/>
  <c r="K443" i="31"/>
  <c r="L439" i="31"/>
  <c r="K439" i="31"/>
  <c r="L427" i="31"/>
  <c r="K427" i="31"/>
  <c r="L413" i="31"/>
  <c r="K413" i="31"/>
  <c r="L409" i="31"/>
  <c r="K409" i="31"/>
  <c r="L397" i="31"/>
  <c r="K397" i="31"/>
  <c r="L383" i="31"/>
  <c r="K383" i="31"/>
  <c r="L379" i="31"/>
  <c r="K379" i="31"/>
  <c r="L367" i="31"/>
  <c r="K367" i="31"/>
  <c r="L353" i="31"/>
  <c r="K353" i="31"/>
  <c r="L349" i="31"/>
  <c r="K349" i="31"/>
  <c r="L337" i="31"/>
  <c r="K337" i="31"/>
  <c r="L323" i="31"/>
  <c r="K323" i="31"/>
  <c r="L319" i="31"/>
  <c r="K319" i="31"/>
  <c r="L307" i="31"/>
  <c r="K307" i="31"/>
  <c r="L293" i="31"/>
  <c r="K293" i="31"/>
  <c r="L289" i="31"/>
  <c r="K289" i="31"/>
  <c r="L277" i="31"/>
  <c r="K277" i="31"/>
  <c r="L263" i="31"/>
  <c r="K263" i="31"/>
  <c r="L259" i="31"/>
  <c r="K259" i="31"/>
  <c r="L247" i="31"/>
  <c r="K247" i="31"/>
  <c r="L233" i="31"/>
  <c r="K233" i="31"/>
  <c r="L229" i="31"/>
  <c r="K229" i="31"/>
  <c r="L217" i="31"/>
  <c r="K217" i="31"/>
  <c r="L203" i="31"/>
  <c r="K203" i="31"/>
  <c r="K205" i="31" s="1"/>
  <c r="L199" i="31"/>
  <c r="K199" i="31"/>
  <c r="L187" i="31"/>
  <c r="K187" i="31"/>
  <c r="L143" i="31"/>
  <c r="K143" i="31"/>
  <c r="L139" i="31"/>
  <c r="K139" i="31"/>
  <c r="L127" i="31"/>
  <c r="K127" i="31"/>
  <c r="L113" i="31"/>
  <c r="K113" i="31"/>
  <c r="L109" i="31"/>
  <c r="K109" i="31"/>
  <c r="L97" i="31"/>
  <c r="K97" i="31"/>
  <c r="L83" i="31"/>
  <c r="K83" i="31"/>
  <c r="L79" i="31"/>
  <c r="K79" i="31"/>
  <c r="L49" i="31"/>
  <c r="K49" i="31"/>
  <c r="L67" i="31"/>
  <c r="K67" i="31"/>
  <c r="L37" i="31"/>
  <c r="K37" i="31"/>
  <c r="L23" i="31"/>
  <c r="K23" i="31"/>
  <c r="H22" i="31"/>
  <c r="I22" i="31"/>
  <c r="J22" i="31"/>
  <c r="L19" i="31"/>
  <c r="K19" i="31"/>
  <c r="L7" i="31"/>
  <c r="K22" i="31" l="1"/>
  <c r="L205" i="31"/>
  <c r="L22" i="31"/>
  <c r="L198" i="31"/>
  <c r="K198" i="31"/>
  <c r="K202" i="31"/>
  <c r="L202" i="31"/>
  <c r="C48" i="31"/>
  <c r="D48" i="31"/>
  <c r="E48" i="31"/>
  <c r="F48" i="31"/>
  <c r="G48" i="31"/>
  <c r="H48" i="31"/>
  <c r="I48" i="31"/>
  <c r="J48" i="31"/>
  <c r="K48" i="31"/>
  <c r="L48" i="31"/>
  <c r="J683" i="31" l="1"/>
  <c r="I683" i="31"/>
  <c r="H683" i="31"/>
  <c r="G683" i="31"/>
  <c r="F683" i="31"/>
  <c r="E683" i="31"/>
  <c r="J682" i="31"/>
  <c r="I682" i="31"/>
  <c r="H682" i="31"/>
  <c r="G682" i="31"/>
  <c r="F682" i="31"/>
  <c r="E682" i="31"/>
  <c r="J680" i="31"/>
  <c r="I680" i="31"/>
  <c r="H680" i="31"/>
  <c r="G680" i="31"/>
  <c r="F680" i="31"/>
  <c r="E680" i="31"/>
  <c r="J679" i="31"/>
  <c r="I679" i="31"/>
  <c r="H679" i="31"/>
  <c r="G679" i="31"/>
  <c r="F679" i="31"/>
  <c r="E679" i="31"/>
  <c r="J678" i="31"/>
  <c r="I678" i="31"/>
  <c r="H678" i="31"/>
  <c r="G678" i="31"/>
  <c r="F678" i="31"/>
  <c r="E678" i="31"/>
  <c r="J676" i="31"/>
  <c r="I676" i="31"/>
  <c r="H676" i="31"/>
  <c r="G676" i="31"/>
  <c r="F676" i="31"/>
  <c r="E676" i="31"/>
  <c r="J675" i="31"/>
  <c r="I675" i="31"/>
  <c r="H675" i="31"/>
  <c r="G675" i="31"/>
  <c r="F675" i="31"/>
  <c r="E675" i="31"/>
  <c r="J674" i="31"/>
  <c r="I674" i="31"/>
  <c r="H674" i="31"/>
  <c r="G674" i="31"/>
  <c r="F674" i="31"/>
  <c r="E674" i="31"/>
  <c r="J673" i="31"/>
  <c r="I673" i="31"/>
  <c r="H673" i="31"/>
  <c r="G673" i="31"/>
  <c r="F673" i="31"/>
  <c r="E673" i="31"/>
  <c r="J672" i="31"/>
  <c r="I672" i="31"/>
  <c r="H672" i="31"/>
  <c r="G672" i="31"/>
  <c r="F672" i="31"/>
  <c r="E672" i="31"/>
  <c r="J671" i="31"/>
  <c r="I671" i="31"/>
  <c r="H671" i="31"/>
  <c r="G671" i="31"/>
  <c r="F671" i="31"/>
  <c r="E671" i="31"/>
  <c r="J670" i="31"/>
  <c r="I670" i="31"/>
  <c r="H670" i="31"/>
  <c r="G670" i="31"/>
  <c r="F670" i="31"/>
  <c r="E670" i="31"/>
  <c r="J669" i="31"/>
  <c r="I669" i="31"/>
  <c r="H669" i="31"/>
  <c r="G669" i="31"/>
  <c r="F669" i="31"/>
  <c r="E669" i="31"/>
  <c r="J668" i="31"/>
  <c r="I668" i="31"/>
  <c r="H668" i="31"/>
  <c r="G668" i="31"/>
  <c r="F668" i="31"/>
  <c r="E668" i="31"/>
  <c r="J666" i="31"/>
  <c r="I666" i="31"/>
  <c r="H666" i="31"/>
  <c r="G666" i="31"/>
  <c r="F666" i="31"/>
  <c r="E666" i="31"/>
  <c r="L655" i="31"/>
  <c r="K655" i="31"/>
  <c r="J655" i="31"/>
  <c r="I655" i="31"/>
  <c r="H655" i="31"/>
  <c r="G655" i="31"/>
  <c r="F655" i="31"/>
  <c r="E655" i="31"/>
  <c r="D655" i="31"/>
  <c r="C655" i="31"/>
  <c r="L652" i="31"/>
  <c r="K652" i="31"/>
  <c r="J652" i="31"/>
  <c r="I652" i="31"/>
  <c r="H652" i="31"/>
  <c r="G652" i="31"/>
  <c r="F652" i="31"/>
  <c r="E652" i="31"/>
  <c r="D652" i="31"/>
  <c r="C652" i="31"/>
  <c r="L648" i="31"/>
  <c r="K648" i="31"/>
  <c r="J648" i="31"/>
  <c r="I648" i="31"/>
  <c r="G648" i="31"/>
  <c r="F648" i="31"/>
  <c r="E648" i="31"/>
  <c r="D648" i="31"/>
  <c r="C648" i="31"/>
  <c r="N637" i="31"/>
  <c r="M637" i="31"/>
  <c r="J625" i="31"/>
  <c r="I625" i="31"/>
  <c r="H625" i="31"/>
  <c r="G625" i="31"/>
  <c r="F625" i="31"/>
  <c r="E625" i="31"/>
  <c r="D625" i="31"/>
  <c r="C625" i="31"/>
  <c r="L625" i="31"/>
  <c r="K625" i="31"/>
  <c r="L622" i="31"/>
  <c r="K622" i="31"/>
  <c r="J622" i="31"/>
  <c r="I622" i="31"/>
  <c r="H622" i="31"/>
  <c r="G622" i="31"/>
  <c r="F622" i="31"/>
  <c r="E622" i="31"/>
  <c r="D622" i="31"/>
  <c r="C622" i="31"/>
  <c r="L618" i="31"/>
  <c r="K618" i="31"/>
  <c r="J618" i="31"/>
  <c r="I618" i="31"/>
  <c r="H618" i="31"/>
  <c r="G618" i="31"/>
  <c r="F618" i="31"/>
  <c r="E618" i="31"/>
  <c r="D618" i="31"/>
  <c r="C618" i="31"/>
  <c r="N607" i="31"/>
  <c r="M607" i="31"/>
  <c r="L595" i="31"/>
  <c r="K595" i="31"/>
  <c r="J595" i="31"/>
  <c r="I595" i="31"/>
  <c r="H595" i="31"/>
  <c r="G595" i="31"/>
  <c r="F595" i="31"/>
  <c r="E595" i="31"/>
  <c r="D595" i="31"/>
  <c r="C595" i="31"/>
  <c r="L592" i="31"/>
  <c r="K592" i="31"/>
  <c r="J592" i="31"/>
  <c r="I592" i="31"/>
  <c r="H592" i="31"/>
  <c r="G592" i="31"/>
  <c r="F592" i="31"/>
  <c r="E592" i="31"/>
  <c r="D592" i="31"/>
  <c r="C592" i="31"/>
  <c r="L588" i="31"/>
  <c r="K588" i="31"/>
  <c r="J588" i="31"/>
  <c r="I588" i="31"/>
  <c r="H588" i="31"/>
  <c r="G588" i="31"/>
  <c r="F588" i="31"/>
  <c r="E588" i="31"/>
  <c r="D588" i="31"/>
  <c r="C588" i="31"/>
  <c r="N577" i="31"/>
  <c r="M577" i="31"/>
  <c r="L565" i="31"/>
  <c r="K565" i="31"/>
  <c r="J565" i="31"/>
  <c r="I565" i="31"/>
  <c r="H565" i="31"/>
  <c r="G565" i="31"/>
  <c r="F565" i="31"/>
  <c r="E565" i="31"/>
  <c r="D565" i="31"/>
  <c r="C565" i="31"/>
  <c r="L562" i="31"/>
  <c r="K562" i="31"/>
  <c r="J562" i="31"/>
  <c r="I562" i="31"/>
  <c r="H562" i="31"/>
  <c r="G562" i="31"/>
  <c r="F562" i="31"/>
  <c r="E562" i="31"/>
  <c r="D562" i="31"/>
  <c r="C562" i="31"/>
  <c r="L558" i="31"/>
  <c r="K558" i="31"/>
  <c r="J558" i="31"/>
  <c r="I558" i="31"/>
  <c r="H558" i="31"/>
  <c r="G558" i="31"/>
  <c r="F558" i="31"/>
  <c r="E558" i="31"/>
  <c r="D558" i="31"/>
  <c r="C558" i="31"/>
  <c r="N547" i="31"/>
  <c r="M547" i="31"/>
  <c r="L535" i="31"/>
  <c r="K535" i="31"/>
  <c r="J535" i="31"/>
  <c r="I535" i="31"/>
  <c r="H535" i="31"/>
  <c r="G535" i="31"/>
  <c r="F535" i="31"/>
  <c r="E535" i="31"/>
  <c r="D535" i="31"/>
  <c r="C535" i="31"/>
  <c r="L532" i="31"/>
  <c r="K532" i="31"/>
  <c r="J532" i="31"/>
  <c r="I532" i="31"/>
  <c r="H532" i="31"/>
  <c r="G532" i="31"/>
  <c r="F532" i="31"/>
  <c r="E532" i="31"/>
  <c r="D532" i="31"/>
  <c r="C532" i="31"/>
  <c r="L528" i="31"/>
  <c r="K528" i="31"/>
  <c r="J528" i="31"/>
  <c r="I528" i="31"/>
  <c r="H528" i="31"/>
  <c r="G528" i="31"/>
  <c r="F528" i="31"/>
  <c r="E528" i="31"/>
  <c r="D528" i="31"/>
  <c r="C528" i="31"/>
  <c r="N517" i="31"/>
  <c r="M517" i="31"/>
  <c r="L505" i="31"/>
  <c r="K505" i="31"/>
  <c r="J505" i="31"/>
  <c r="I505" i="31"/>
  <c r="H505" i="31"/>
  <c r="G505" i="31"/>
  <c r="F505" i="31"/>
  <c r="E505" i="31"/>
  <c r="D505" i="31"/>
  <c r="C505" i="31"/>
  <c r="L502" i="31"/>
  <c r="K502" i="31"/>
  <c r="J502" i="31"/>
  <c r="I502" i="31"/>
  <c r="H502" i="31"/>
  <c r="G502" i="31"/>
  <c r="F502" i="31"/>
  <c r="E502" i="31"/>
  <c r="D502" i="31"/>
  <c r="C502" i="31"/>
  <c r="L498" i="31"/>
  <c r="K498" i="31"/>
  <c r="J498" i="31"/>
  <c r="I498" i="31"/>
  <c r="H498" i="31"/>
  <c r="G498" i="31"/>
  <c r="F498" i="31"/>
  <c r="E498" i="31"/>
  <c r="D498" i="31"/>
  <c r="C498" i="31"/>
  <c r="N487" i="31"/>
  <c r="M487" i="31"/>
  <c r="J475" i="31"/>
  <c r="I475" i="31"/>
  <c r="H475" i="31"/>
  <c r="G475" i="31"/>
  <c r="F475" i="31"/>
  <c r="E475" i="31"/>
  <c r="D475" i="31"/>
  <c r="C475" i="31"/>
  <c r="L474" i="31"/>
  <c r="L475" i="31" s="1"/>
  <c r="K474" i="31"/>
  <c r="K475" i="31" s="1"/>
  <c r="L472" i="31"/>
  <c r="K472" i="31"/>
  <c r="J472" i="31"/>
  <c r="I472" i="31"/>
  <c r="H472" i="31"/>
  <c r="G472" i="31"/>
  <c r="F472" i="31"/>
  <c r="E472" i="31"/>
  <c r="D472" i="31"/>
  <c r="C472" i="31"/>
  <c r="L468" i="31"/>
  <c r="K468" i="31"/>
  <c r="J468" i="31"/>
  <c r="I468" i="31"/>
  <c r="H468" i="31"/>
  <c r="G468" i="31"/>
  <c r="F468" i="31"/>
  <c r="E468" i="31"/>
  <c r="D468" i="31"/>
  <c r="C468" i="31"/>
  <c r="N457" i="31"/>
  <c r="M457" i="31"/>
  <c r="L445" i="31"/>
  <c r="K445" i="31"/>
  <c r="J445" i="31"/>
  <c r="I445" i="31"/>
  <c r="H445" i="31"/>
  <c r="G445" i="31"/>
  <c r="F445" i="31"/>
  <c r="E445" i="31"/>
  <c r="D445" i="31"/>
  <c r="C445" i="31"/>
  <c r="L442" i="31"/>
  <c r="K442" i="31"/>
  <c r="J442" i="31"/>
  <c r="I442" i="31"/>
  <c r="H442" i="31"/>
  <c r="G442" i="31"/>
  <c r="F442" i="31"/>
  <c r="E442" i="31"/>
  <c r="D442" i="31"/>
  <c r="C442" i="31"/>
  <c r="L438" i="31"/>
  <c r="K438" i="31"/>
  <c r="J438" i="31"/>
  <c r="I438" i="31"/>
  <c r="H438" i="31"/>
  <c r="G438" i="31"/>
  <c r="F438" i="31"/>
  <c r="E438" i="31"/>
  <c r="D438" i="31"/>
  <c r="C438" i="31"/>
  <c r="N427" i="31"/>
  <c r="M427" i="31"/>
  <c r="L415" i="31"/>
  <c r="K415" i="31"/>
  <c r="J415" i="31"/>
  <c r="I415" i="31"/>
  <c r="H415" i="31"/>
  <c r="G415" i="31"/>
  <c r="F415" i="31"/>
  <c r="E415" i="31"/>
  <c r="D415" i="31"/>
  <c r="C415" i="31"/>
  <c r="L412" i="31"/>
  <c r="K412" i="31"/>
  <c r="J412" i="31"/>
  <c r="I412" i="31"/>
  <c r="H412" i="31"/>
  <c r="G412" i="31"/>
  <c r="F412" i="31"/>
  <c r="E412" i="31"/>
  <c r="D412" i="31"/>
  <c r="C412" i="31"/>
  <c r="L408" i="31"/>
  <c r="K408" i="31"/>
  <c r="J408" i="31"/>
  <c r="I408" i="31"/>
  <c r="H408" i="31"/>
  <c r="G408" i="31"/>
  <c r="F408" i="31"/>
  <c r="E408" i="31"/>
  <c r="D408" i="31"/>
  <c r="C408" i="31"/>
  <c r="N397" i="31"/>
  <c r="M397" i="31"/>
  <c r="J385" i="31"/>
  <c r="I385" i="31"/>
  <c r="H385" i="31"/>
  <c r="G385" i="31"/>
  <c r="F385" i="31"/>
  <c r="E385" i="31"/>
  <c r="D385" i="31"/>
  <c r="C385" i="31"/>
  <c r="L384" i="31"/>
  <c r="L385" i="31" s="1"/>
  <c r="K384" i="31"/>
  <c r="K385" i="31" s="1"/>
  <c r="L382" i="31"/>
  <c r="K382" i="31"/>
  <c r="J382" i="31"/>
  <c r="I382" i="31"/>
  <c r="H382" i="31"/>
  <c r="G382" i="31"/>
  <c r="F382" i="31"/>
  <c r="E382" i="31"/>
  <c r="D382" i="31"/>
  <c r="C382" i="31"/>
  <c r="L378" i="31"/>
  <c r="K378" i="31"/>
  <c r="J378" i="31"/>
  <c r="I378" i="31"/>
  <c r="H378" i="31"/>
  <c r="G378" i="31"/>
  <c r="F378" i="31"/>
  <c r="E378" i="31"/>
  <c r="D378" i="31"/>
  <c r="C378" i="31"/>
  <c r="N367" i="31"/>
  <c r="M367" i="31"/>
  <c r="L355" i="31"/>
  <c r="K355" i="31"/>
  <c r="J355" i="31"/>
  <c r="I355" i="31"/>
  <c r="H355" i="31"/>
  <c r="G355" i="31"/>
  <c r="F355" i="31"/>
  <c r="E355" i="31"/>
  <c r="D355" i="31"/>
  <c r="C355" i="31"/>
  <c r="L352" i="31"/>
  <c r="K352" i="31"/>
  <c r="J352" i="31"/>
  <c r="I352" i="31"/>
  <c r="H352" i="31"/>
  <c r="G352" i="31"/>
  <c r="F352" i="31"/>
  <c r="E352" i="31"/>
  <c r="D352" i="31"/>
  <c r="C352" i="31"/>
  <c r="L348" i="31"/>
  <c r="K348" i="31"/>
  <c r="J348" i="31"/>
  <c r="I348" i="31"/>
  <c r="H348" i="31"/>
  <c r="G348" i="31"/>
  <c r="F348" i="31"/>
  <c r="E348" i="31"/>
  <c r="D348" i="31"/>
  <c r="C348" i="31"/>
  <c r="N337" i="31"/>
  <c r="M337" i="31"/>
  <c r="L325" i="31"/>
  <c r="K325" i="31"/>
  <c r="J325" i="31"/>
  <c r="I325" i="31"/>
  <c r="H325" i="31"/>
  <c r="G325" i="31"/>
  <c r="F325" i="31"/>
  <c r="E325" i="31"/>
  <c r="D325" i="31"/>
  <c r="C325" i="31"/>
  <c r="L322" i="31"/>
  <c r="K322" i="31"/>
  <c r="J322" i="31"/>
  <c r="I322" i="31"/>
  <c r="H322" i="31"/>
  <c r="G322" i="31"/>
  <c r="F322" i="31"/>
  <c r="E322" i="31"/>
  <c r="D322" i="31"/>
  <c r="C322" i="31"/>
  <c r="L318" i="31"/>
  <c r="K318" i="31"/>
  <c r="J318" i="31"/>
  <c r="I318" i="31"/>
  <c r="H318" i="31"/>
  <c r="G318" i="31"/>
  <c r="F318" i="31"/>
  <c r="E318" i="31"/>
  <c r="D318" i="31"/>
  <c r="C318" i="31"/>
  <c r="N307" i="31"/>
  <c r="M307" i="31"/>
  <c r="L295" i="31"/>
  <c r="K295" i="31"/>
  <c r="J295" i="31"/>
  <c r="I295" i="31"/>
  <c r="H295" i="31"/>
  <c r="G295" i="31"/>
  <c r="F295" i="31"/>
  <c r="E295" i="31"/>
  <c r="D295" i="31"/>
  <c r="C295" i="31"/>
  <c r="L292" i="31"/>
  <c r="K292" i="31"/>
  <c r="J292" i="31"/>
  <c r="I292" i="31"/>
  <c r="H292" i="31"/>
  <c r="G292" i="31"/>
  <c r="F292" i="31"/>
  <c r="E292" i="31"/>
  <c r="D292" i="31"/>
  <c r="C292" i="31"/>
  <c r="L288" i="31"/>
  <c r="K288" i="31"/>
  <c r="J288" i="31"/>
  <c r="I288" i="31"/>
  <c r="H288" i="31"/>
  <c r="G288" i="31"/>
  <c r="F288" i="31"/>
  <c r="E288" i="31"/>
  <c r="D288" i="31"/>
  <c r="C288" i="31"/>
  <c r="N277" i="31"/>
  <c r="M277" i="31"/>
  <c r="L265" i="31"/>
  <c r="K265" i="31"/>
  <c r="J265" i="31"/>
  <c r="I265" i="31"/>
  <c r="H265" i="31"/>
  <c r="G265" i="31"/>
  <c r="F265" i="31"/>
  <c r="E265" i="31"/>
  <c r="D265" i="31"/>
  <c r="C265" i="31"/>
  <c r="L262" i="31"/>
  <c r="K262" i="31"/>
  <c r="J262" i="31"/>
  <c r="I262" i="31"/>
  <c r="H262" i="31"/>
  <c r="G262" i="31"/>
  <c r="F262" i="31"/>
  <c r="E262" i="31"/>
  <c r="D262" i="31"/>
  <c r="C262" i="31"/>
  <c r="L258" i="31"/>
  <c r="K258" i="31"/>
  <c r="J258" i="31"/>
  <c r="I258" i="31"/>
  <c r="H258" i="31"/>
  <c r="G258" i="31"/>
  <c r="F258" i="31"/>
  <c r="E258" i="31"/>
  <c r="D258" i="31"/>
  <c r="C258" i="31"/>
  <c r="N247" i="31"/>
  <c r="M247" i="31"/>
  <c r="L235" i="31"/>
  <c r="K235" i="31"/>
  <c r="J235" i="31"/>
  <c r="I235" i="31"/>
  <c r="H235" i="31"/>
  <c r="G235" i="31"/>
  <c r="F235" i="31"/>
  <c r="E235" i="31"/>
  <c r="D235" i="31"/>
  <c r="C235" i="31"/>
  <c r="L232" i="31"/>
  <c r="K232" i="31"/>
  <c r="J232" i="31"/>
  <c r="I232" i="31"/>
  <c r="H232" i="31"/>
  <c r="G232" i="31"/>
  <c r="F232" i="31"/>
  <c r="E232" i="31"/>
  <c r="D232" i="31"/>
  <c r="C232" i="31"/>
  <c r="L228" i="31"/>
  <c r="K228" i="31"/>
  <c r="J228" i="31"/>
  <c r="I228" i="31"/>
  <c r="H228" i="31"/>
  <c r="G228" i="31"/>
  <c r="F228" i="31"/>
  <c r="E228" i="31"/>
  <c r="D228" i="31"/>
  <c r="C228" i="31"/>
  <c r="N217" i="31"/>
  <c r="M217" i="31"/>
  <c r="J205" i="31"/>
  <c r="I205" i="31"/>
  <c r="H205" i="31"/>
  <c r="G205" i="31"/>
  <c r="F205" i="31"/>
  <c r="E205" i="31"/>
  <c r="D205" i="31"/>
  <c r="C205" i="31"/>
  <c r="J202" i="31"/>
  <c r="I202" i="31"/>
  <c r="H202" i="31"/>
  <c r="G202" i="31"/>
  <c r="F202" i="31"/>
  <c r="E202" i="31"/>
  <c r="D202" i="31"/>
  <c r="C202" i="31"/>
  <c r="L206" i="31"/>
  <c r="K206" i="31"/>
  <c r="J198" i="31"/>
  <c r="I198" i="31"/>
  <c r="H198" i="31"/>
  <c r="G198" i="31"/>
  <c r="F198" i="31"/>
  <c r="E198" i="31"/>
  <c r="D198" i="31"/>
  <c r="C198" i="31"/>
  <c r="N187" i="31"/>
  <c r="M187" i="31"/>
  <c r="J172" i="31"/>
  <c r="I172" i="31"/>
  <c r="F172" i="31"/>
  <c r="J168" i="31"/>
  <c r="I168" i="31"/>
  <c r="H168" i="31"/>
  <c r="G168" i="31"/>
  <c r="G176" i="31" s="1"/>
  <c r="G177" i="31" s="1"/>
  <c r="F168" i="31"/>
  <c r="E168" i="31"/>
  <c r="L145" i="31"/>
  <c r="K145" i="31"/>
  <c r="J145" i="31"/>
  <c r="I145" i="31"/>
  <c r="H145" i="31"/>
  <c r="G145" i="31"/>
  <c r="F145" i="31"/>
  <c r="E145" i="31"/>
  <c r="D145" i="31"/>
  <c r="C145" i="31"/>
  <c r="L142" i="31"/>
  <c r="K142" i="31"/>
  <c r="J142" i="31"/>
  <c r="I142" i="31"/>
  <c r="H142" i="31"/>
  <c r="G142" i="31"/>
  <c r="F142" i="31"/>
  <c r="E142" i="31"/>
  <c r="D142" i="31"/>
  <c r="C142" i="31"/>
  <c r="L138" i="31"/>
  <c r="K138" i="31"/>
  <c r="J138" i="31"/>
  <c r="I138" i="31"/>
  <c r="H138" i="31"/>
  <c r="G138" i="31"/>
  <c r="F138" i="31"/>
  <c r="E138" i="31"/>
  <c r="D138" i="31"/>
  <c r="C138" i="31"/>
  <c r="N127" i="31"/>
  <c r="M127" i="31"/>
  <c r="J115" i="31"/>
  <c r="I115" i="31"/>
  <c r="H115" i="31"/>
  <c r="G115" i="31"/>
  <c r="F115" i="31"/>
  <c r="E115" i="31"/>
  <c r="D115" i="31"/>
  <c r="C115" i="31"/>
  <c r="L115" i="31"/>
  <c r="K115" i="31"/>
  <c r="J112" i="31"/>
  <c r="I112" i="31"/>
  <c r="H112" i="31"/>
  <c r="G112" i="31"/>
  <c r="F112" i="31"/>
  <c r="E112" i="31"/>
  <c r="D112" i="31"/>
  <c r="C112" i="31"/>
  <c r="L112" i="31"/>
  <c r="K112" i="31"/>
  <c r="J108" i="31"/>
  <c r="I108" i="31"/>
  <c r="H108" i="31"/>
  <c r="G108" i="31"/>
  <c r="F108" i="31"/>
  <c r="E108" i="31"/>
  <c r="D108" i="31"/>
  <c r="C108" i="31"/>
  <c r="K108" i="31"/>
  <c r="L108" i="31"/>
  <c r="M97" i="31"/>
  <c r="J85" i="31"/>
  <c r="I85" i="31"/>
  <c r="H85" i="31"/>
  <c r="G85" i="31"/>
  <c r="F85" i="31"/>
  <c r="E85" i="31"/>
  <c r="D85" i="31"/>
  <c r="C85" i="31"/>
  <c r="L84" i="31"/>
  <c r="L85" i="31" s="1"/>
  <c r="K84" i="31"/>
  <c r="K85" i="31" s="1"/>
  <c r="L82" i="31"/>
  <c r="K82" i="31"/>
  <c r="J82" i="31"/>
  <c r="I82" i="31"/>
  <c r="H82" i="31"/>
  <c r="G82" i="31"/>
  <c r="F82" i="31"/>
  <c r="E82" i="31"/>
  <c r="D82" i="31"/>
  <c r="C82" i="31"/>
  <c r="L78" i="31"/>
  <c r="K78" i="31"/>
  <c r="J78" i="31"/>
  <c r="I78" i="31"/>
  <c r="H78" i="31"/>
  <c r="G78" i="31"/>
  <c r="F78" i="31"/>
  <c r="E78" i="31"/>
  <c r="D78" i="31"/>
  <c r="C78" i="31"/>
  <c r="N67" i="31"/>
  <c r="M67" i="31"/>
  <c r="J55" i="31"/>
  <c r="I55" i="31"/>
  <c r="H55" i="31"/>
  <c r="G55" i="31"/>
  <c r="F55" i="31"/>
  <c r="E55" i="31"/>
  <c r="D55" i="31"/>
  <c r="C55" i="31"/>
  <c r="L54" i="31"/>
  <c r="K54" i="31"/>
  <c r="L53" i="31"/>
  <c r="K53" i="31"/>
  <c r="L52" i="31"/>
  <c r="K52" i="31"/>
  <c r="J52" i="31"/>
  <c r="I52" i="31"/>
  <c r="H52" i="31"/>
  <c r="G52" i="31"/>
  <c r="F52" i="31"/>
  <c r="E52" i="31"/>
  <c r="D52" i="31"/>
  <c r="C52" i="31"/>
  <c r="M48" i="31"/>
  <c r="N37" i="31"/>
  <c r="M37" i="31"/>
  <c r="L25" i="31"/>
  <c r="K25" i="31"/>
  <c r="J25" i="31"/>
  <c r="I25" i="31"/>
  <c r="H25" i="31"/>
  <c r="G25" i="31"/>
  <c r="F25" i="31"/>
  <c r="E25" i="31"/>
  <c r="D25" i="31"/>
  <c r="C25" i="31"/>
  <c r="G22" i="31"/>
  <c r="F22" i="31"/>
  <c r="E22" i="31"/>
  <c r="D22" i="31"/>
  <c r="C22" i="31"/>
  <c r="L18" i="31"/>
  <c r="K18" i="31"/>
  <c r="J18" i="31"/>
  <c r="I18" i="31"/>
  <c r="H18" i="31"/>
  <c r="G18" i="31"/>
  <c r="F18" i="31"/>
  <c r="E18" i="31"/>
  <c r="D18" i="31"/>
  <c r="C18" i="31"/>
  <c r="N7" i="31"/>
  <c r="M7" i="31"/>
  <c r="N475" i="31" l="1"/>
  <c r="F536" i="31"/>
  <c r="F537" i="31" s="1"/>
  <c r="D56" i="31"/>
  <c r="D57" i="31" s="1"/>
  <c r="M385" i="31"/>
  <c r="J536" i="31"/>
  <c r="J537" i="31" s="1"/>
  <c r="N85" i="31"/>
  <c r="F506" i="31"/>
  <c r="F507" i="31" s="1"/>
  <c r="J506" i="31"/>
  <c r="J507" i="31" s="1"/>
  <c r="E684" i="31"/>
  <c r="I684" i="31"/>
  <c r="F684" i="31"/>
  <c r="J684" i="31"/>
  <c r="C56" i="31"/>
  <c r="C57" i="31" s="1"/>
  <c r="M85" i="31"/>
  <c r="C236" i="31"/>
  <c r="C237" i="31" s="1"/>
  <c r="G236" i="31"/>
  <c r="G237" i="31" s="1"/>
  <c r="C266" i="31"/>
  <c r="C267" i="31" s="1"/>
  <c r="G266" i="31"/>
  <c r="G267" i="31" s="1"/>
  <c r="C296" i="31"/>
  <c r="C297" i="31" s="1"/>
  <c r="G296" i="31"/>
  <c r="G297" i="31" s="1"/>
  <c r="C326" i="31"/>
  <c r="C327" i="31" s="1"/>
  <c r="G326" i="31"/>
  <c r="G327" i="31" s="1"/>
  <c r="C386" i="31"/>
  <c r="C387" i="31" s="1"/>
  <c r="M502" i="31"/>
  <c r="H684" i="31"/>
  <c r="F176" i="31"/>
  <c r="F177" i="31" s="1"/>
  <c r="E56" i="31"/>
  <c r="E57" i="31" s="1"/>
  <c r="I56" i="31"/>
  <c r="I57" i="31" s="1"/>
  <c r="C86" i="31"/>
  <c r="C87" i="31" s="1"/>
  <c r="G86" i="31"/>
  <c r="G87" i="31" s="1"/>
  <c r="N112" i="31"/>
  <c r="F146" i="31"/>
  <c r="F147" i="31" s="1"/>
  <c r="J146" i="31"/>
  <c r="J147" i="31" s="1"/>
  <c r="N385" i="31"/>
  <c r="D416" i="31"/>
  <c r="D417" i="31" s="1"/>
  <c r="H416" i="31"/>
  <c r="H417" i="31" s="1"/>
  <c r="D476" i="31"/>
  <c r="D477" i="31" s="1"/>
  <c r="M475" i="31"/>
  <c r="C596" i="31"/>
  <c r="C597" i="31" s="1"/>
  <c r="G596" i="31"/>
  <c r="G597" i="31" s="1"/>
  <c r="K596" i="31"/>
  <c r="K597" i="31" s="1"/>
  <c r="G56" i="31"/>
  <c r="G57" i="31" s="1"/>
  <c r="H56" i="31"/>
  <c r="H57" i="31" s="1"/>
  <c r="D86" i="31"/>
  <c r="D87" i="31" s="1"/>
  <c r="H86" i="31"/>
  <c r="H87" i="31" s="1"/>
  <c r="M115" i="31"/>
  <c r="C146" i="31"/>
  <c r="C147" i="31" s="1"/>
  <c r="G146" i="31"/>
  <c r="G147" i="31" s="1"/>
  <c r="F266" i="31"/>
  <c r="F267" i="31" s="1"/>
  <c r="J266" i="31"/>
  <c r="J267" i="31" s="1"/>
  <c r="F326" i="31"/>
  <c r="F327" i="31" s="1"/>
  <c r="J326" i="31"/>
  <c r="J327" i="31" s="1"/>
  <c r="F356" i="31"/>
  <c r="F357" i="31" s="1"/>
  <c r="J356" i="31"/>
  <c r="J357" i="31" s="1"/>
  <c r="E416" i="31"/>
  <c r="E417" i="31" s="1"/>
  <c r="I416" i="31"/>
  <c r="I417" i="31" s="1"/>
  <c r="I446" i="31"/>
  <c r="I447" i="31" s="1"/>
  <c r="E476" i="31"/>
  <c r="E477" i="31" s="1"/>
  <c r="I476" i="31"/>
  <c r="I477" i="31" s="1"/>
  <c r="G677" i="31"/>
  <c r="G684" i="31"/>
  <c r="J566" i="31"/>
  <c r="J567" i="31" s="1"/>
  <c r="F566" i="31"/>
  <c r="F567" i="31" s="1"/>
  <c r="C356" i="31"/>
  <c r="C357" i="31" s="1"/>
  <c r="G356" i="31"/>
  <c r="G357" i="31" s="1"/>
  <c r="E681" i="31"/>
  <c r="J176" i="31"/>
  <c r="J177" i="31" s="1"/>
  <c r="F677" i="31"/>
  <c r="K656" i="31"/>
  <c r="K657" i="31" s="1"/>
  <c r="C656" i="31"/>
  <c r="C657" i="31" s="1"/>
  <c r="I677" i="31"/>
  <c r="E677" i="31"/>
  <c r="N625" i="31"/>
  <c r="C626" i="31"/>
  <c r="C627" i="31" s="1"/>
  <c r="G626" i="31"/>
  <c r="G627" i="31" s="1"/>
  <c r="M625" i="31"/>
  <c r="D626" i="31"/>
  <c r="D627" i="31" s="1"/>
  <c r="L626" i="31"/>
  <c r="H681" i="31"/>
  <c r="G681" i="31"/>
  <c r="C506" i="31"/>
  <c r="C507" i="31" s="1"/>
  <c r="G506" i="31"/>
  <c r="G507" i="31" s="1"/>
  <c r="J677" i="31"/>
  <c r="I681" i="31"/>
  <c r="G386" i="31"/>
  <c r="G387" i="31" s="1"/>
  <c r="F56" i="31"/>
  <c r="F57" i="31" s="1"/>
  <c r="J56" i="31"/>
  <c r="J57" i="31" s="1"/>
  <c r="I86" i="31"/>
  <c r="I87" i="31" s="1"/>
  <c r="F116" i="31"/>
  <c r="F117" i="31" s="1"/>
  <c r="D146" i="31"/>
  <c r="D147" i="31" s="1"/>
  <c r="H176" i="31"/>
  <c r="H177" i="31" s="1"/>
  <c r="D206" i="31"/>
  <c r="D207" i="31" s="1"/>
  <c r="D236" i="31"/>
  <c r="D237" i="31" s="1"/>
  <c r="H296" i="31"/>
  <c r="H297" i="31" s="1"/>
  <c r="H386" i="31"/>
  <c r="H387" i="31" s="1"/>
  <c r="F416" i="31"/>
  <c r="F417" i="31" s="1"/>
  <c r="F446" i="31"/>
  <c r="F447" i="31" s="1"/>
  <c r="L55" i="31"/>
  <c r="N55" i="31" s="1"/>
  <c r="F86" i="31"/>
  <c r="F87" i="31" s="1"/>
  <c r="J86" i="31"/>
  <c r="J87" i="31" s="1"/>
  <c r="C116" i="31"/>
  <c r="C117" i="31" s="1"/>
  <c r="G116" i="31"/>
  <c r="G117" i="31" s="1"/>
  <c r="M112" i="31"/>
  <c r="E146" i="31"/>
  <c r="E147" i="31" s="1"/>
  <c r="I146" i="31"/>
  <c r="I147" i="31" s="1"/>
  <c r="E176" i="31"/>
  <c r="E177" i="31" s="1"/>
  <c r="I176" i="31"/>
  <c r="I177" i="31" s="1"/>
  <c r="E206" i="31"/>
  <c r="E207" i="31" s="1"/>
  <c r="I206" i="31"/>
  <c r="I207" i="31" s="1"/>
  <c r="E236" i="31"/>
  <c r="E237" i="31" s="1"/>
  <c r="I236" i="31"/>
  <c r="I237" i="31" s="1"/>
  <c r="E266" i="31"/>
  <c r="E267" i="31" s="1"/>
  <c r="I266" i="31"/>
  <c r="I267" i="31" s="1"/>
  <c r="M295" i="31"/>
  <c r="E326" i="31"/>
  <c r="E327" i="31" s="1"/>
  <c r="I326" i="31"/>
  <c r="I327" i="31" s="1"/>
  <c r="M325" i="31"/>
  <c r="E356" i="31"/>
  <c r="E357" i="31" s="1"/>
  <c r="I356" i="31"/>
  <c r="I357" i="31" s="1"/>
  <c r="C446" i="31"/>
  <c r="C447" i="31" s="1"/>
  <c r="G446" i="31"/>
  <c r="G447" i="31" s="1"/>
  <c r="K446" i="31"/>
  <c r="K447" i="31" s="1"/>
  <c r="M442" i="31"/>
  <c r="C476" i="31"/>
  <c r="C477" i="31" s="1"/>
  <c r="G476" i="31"/>
  <c r="G477" i="31" s="1"/>
  <c r="E506" i="31"/>
  <c r="E507" i="31" s="1"/>
  <c r="I506" i="31"/>
  <c r="I507" i="31" s="1"/>
  <c r="E536" i="31"/>
  <c r="E537" i="31" s="1"/>
  <c r="I536" i="31"/>
  <c r="I537" i="31" s="1"/>
  <c r="E566" i="31"/>
  <c r="E567" i="31" s="1"/>
  <c r="I566" i="31"/>
  <c r="I567" i="31" s="1"/>
  <c r="E596" i="31"/>
  <c r="E597" i="31" s="1"/>
  <c r="I596" i="31"/>
  <c r="I597" i="31" s="1"/>
  <c r="M592" i="31"/>
  <c r="E626" i="31"/>
  <c r="E627" i="31" s="1"/>
  <c r="I626" i="31"/>
  <c r="I627" i="31" s="1"/>
  <c r="M622" i="31"/>
  <c r="E656" i="31"/>
  <c r="E657" i="31" s="1"/>
  <c r="I656" i="31"/>
  <c r="I657" i="31" s="1"/>
  <c r="N322" i="31"/>
  <c r="F596" i="31"/>
  <c r="F597" i="31" s="1"/>
  <c r="J596" i="31"/>
  <c r="J597" i="31" s="1"/>
  <c r="N592" i="31"/>
  <c r="F626" i="31"/>
  <c r="F627" i="31" s="1"/>
  <c r="J626" i="31"/>
  <c r="J627" i="31" s="1"/>
  <c r="F656" i="31"/>
  <c r="F657" i="31" s="1"/>
  <c r="J656" i="31"/>
  <c r="J657" i="31" s="1"/>
  <c r="M202" i="31"/>
  <c r="K55" i="31"/>
  <c r="M55" i="31" s="1"/>
  <c r="E86" i="31"/>
  <c r="E87" i="31" s="1"/>
  <c r="H206" i="31"/>
  <c r="H207" i="31" s="1"/>
  <c r="H236" i="31"/>
  <c r="H237" i="31" s="1"/>
  <c r="D296" i="31"/>
  <c r="D297" i="31" s="1"/>
  <c r="N325" i="31"/>
  <c r="D386" i="31"/>
  <c r="D387" i="31" s="1"/>
  <c r="J416" i="31"/>
  <c r="J417" i="31" s="1"/>
  <c r="J446" i="31"/>
  <c r="J447" i="31" s="1"/>
  <c r="F476" i="31"/>
  <c r="F477" i="31" s="1"/>
  <c r="J476" i="31"/>
  <c r="J477" i="31" s="1"/>
  <c r="L146" i="31"/>
  <c r="L147" i="31" s="1"/>
  <c r="L236" i="31"/>
  <c r="L237" i="31" s="1"/>
  <c r="M265" i="31"/>
  <c r="K476" i="31"/>
  <c r="L566" i="31"/>
  <c r="L656" i="31"/>
  <c r="L657" i="31" s="1"/>
  <c r="K626" i="31"/>
  <c r="L506" i="31"/>
  <c r="K506" i="31"/>
  <c r="K507" i="31" s="1"/>
  <c r="L476" i="31"/>
  <c r="L477" i="31" s="1"/>
  <c r="L416" i="31"/>
  <c r="L417" i="31" s="1"/>
  <c r="K386" i="31"/>
  <c r="M382" i="31"/>
  <c r="M355" i="31"/>
  <c r="K356" i="31"/>
  <c r="K326" i="31"/>
  <c r="K327" i="31" s="1"/>
  <c r="K296" i="31"/>
  <c r="L296" i="31"/>
  <c r="L297" i="31" s="1"/>
  <c r="L266" i="31"/>
  <c r="L267" i="31" s="1"/>
  <c r="K266" i="31"/>
  <c r="K267" i="31" s="1"/>
  <c r="K236" i="31"/>
  <c r="K237" i="31" s="1"/>
  <c r="K146" i="31"/>
  <c r="K147" i="31" s="1"/>
  <c r="L86" i="31"/>
  <c r="L87" i="31" s="1"/>
  <c r="N22" i="31"/>
  <c r="N445" i="31"/>
  <c r="M445" i="31"/>
  <c r="E446" i="31"/>
  <c r="E447" i="31" s="1"/>
  <c r="D446" i="31"/>
  <c r="D447" i="31" s="1"/>
  <c r="H446" i="31"/>
  <c r="H447" i="31" s="1"/>
  <c r="L446" i="31"/>
  <c r="L447" i="31" s="1"/>
  <c r="N442" i="31"/>
  <c r="N655" i="31"/>
  <c r="M655" i="31"/>
  <c r="D656" i="31"/>
  <c r="D657" i="31" s="1"/>
  <c r="H656" i="31"/>
  <c r="H657" i="31" s="1"/>
  <c r="G656" i="31"/>
  <c r="G657" i="31" s="1"/>
  <c r="N652" i="31"/>
  <c r="M652" i="31"/>
  <c r="N622" i="31"/>
  <c r="H626" i="31"/>
  <c r="H627" i="31" s="1"/>
  <c r="N595" i="31"/>
  <c r="M595" i="31"/>
  <c r="D596" i="31"/>
  <c r="D597" i="31" s="1"/>
  <c r="H596" i="31"/>
  <c r="H597" i="31" s="1"/>
  <c r="L596" i="31"/>
  <c r="L597" i="31" s="1"/>
  <c r="M565" i="31"/>
  <c r="N565" i="31"/>
  <c r="N562" i="31"/>
  <c r="D566" i="31"/>
  <c r="D567" i="31" s="1"/>
  <c r="H566" i="31"/>
  <c r="H567" i="31" s="1"/>
  <c r="C566" i="31"/>
  <c r="C567" i="31" s="1"/>
  <c r="G566" i="31"/>
  <c r="G567" i="31" s="1"/>
  <c r="K566" i="31"/>
  <c r="K567" i="31" s="1"/>
  <c r="M562" i="31"/>
  <c r="M535" i="31"/>
  <c r="N535" i="31"/>
  <c r="N532" i="31"/>
  <c r="D536" i="31"/>
  <c r="D537" i="31" s="1"/>
  <c r="H536" i="31"/>
  <c r="H537" i="31" s="1"/>
  <c r="L536" i="31"/>
  <c r="C536" i="31"/>
  <c r="C537" i="31" s="1"/>
  <c r="G536" i="31"/>
  <c r="G537" i="31" s="1"/>
  <c r="K536" i="31"/>
  <c r="K537" i="31" s="1"/>
  <c r="M532" i="31"/>
  <c r="M505" i="31"/>
  <c r="N505" i="31"/>
  <c r="N502" i="31"/>
  <c r="D506" i="31"/>
  <c r="D507" i="31" s="1"/>
  <c r="H506" i="31"/>
  <c r="H507" i="31" s="1"/>
  <c r="H476" i="31"/>
  <c r="H477" i="31" s="1"/>
  <c r="M472" i="31"/>
  <c r="N472" i="31"/>
  <c r="N415" i="31"/>
  <c r="M415" i="31"/>
  <c r="C416" i="31"/>
  <c r="C417" i="31" s="1"/>
  <c r="G416" i="31"/>
  <c r="G417" i="31" s="1"/>
  <c r="K416" i="31"/>
  <c r="K417" i="31" s="1"/>
  <c r="M412" i="31"/>
  <c r="N412" i="31"/>
  <c r="F386" i="31"/>
  <c r="F387" i="31" s="1"/>
  <c r="J386" i="31"/>
  <c r="J387" i="31" s="1"/>
  <c r="N382" i="31"/>
  <c r="E386" i="31"/>
  <c r="E387" i="31" s="1"/>
  <c r="I386" i="31"/>
  <c r="I387" i="31" s="1"/>
  <c r="N355" i="31"/>
  <c r="N352" i="31"/>
  <c r="D356" i="31"/>
  <c r="D357" i="31" s="1"/>
  <c r="H356" i="31"/>
  <c r="H357" i="31" s="1"/>
  <c r="L356" i="31"/>
  <c r="M352" i="31"/>
  <c r="D326" i="31"/>
  <c r="D327" i="31" s="1"/>
  <c r="H326" i="31"/>
  <c r="H327" i="31" s="1"/>
  <c r="L326" i="31"/>
  <c r="L327" i="31" s="1"/>
  <c r="M322" i="31"/>
  <c r="N295" i="31"/>
  <c r="M292" i="31"/>
  <c r="F296" i="31"/>
  <c r="F297" i="31" s="1"/>
  <c r="J296" i="31"/>
  <c r="J297" i="31" s="1"/>
  <c r="N292" i="31"/>
  <c r="E296" i="31"/>
  <c r="E297" i="31" s="1"/>
  <c r="I296" i="31"/>
  <c r="I297" i="31" s="1"/>
  <c r="N265" i="31"/>
  <c r="N262" i="31"/>
  <c r="D266" i="31"/>
  <c r="D267" i="31" s="1"/>
  <c r="H266" i="31"/>
  <c r="H267" i="31" s="1"/>
  <c r="M262" i="31"/>
  <c r="M235" i="31"/>
  <c r="N235" i="31"/>
  <c r="M232" i="31"/>
  <c r="F236" i="31"/>
  <c r="F237" i="31" s="1"/>
  <c r="J236" i="31"/>
  <c r="J237" i="31" s="1"/>
  <c r="N232" i="31"/>
  <c r="N205" i="31"/>
  <c r="C206" i="31"/>
  <c r="C207" i="31" s="1"/>
  <c r="G206" i="31"/>
  <c r="G207" i="31" s="1"/>
  <c r="M205" i="31"/>
  <c r="F206" i="31"/>
  <c r="F207" i="31" s="1"/>
  <c r="J206" i="31"/>
  <c r="J207" i="31" s="1"/>
  <c r="N202" i="31"/>
  <c r="N145" i="31"/>
  <c r="M145" i="31"/>
  <c r="H146" i="31"/>
  <c r="H147" i="31" s="1"/>
  <c r="M142" i="31"/>
  <c r="N142" i="31"/>
  <c r="N115" i="31"/>
  <c r="J116" i="31"/>
  <c r="J117" i="31" s="1"/>
  <c r="E116" i="31"/>
  <c r="E117" i="31" s="1"/>
  <c r="I116" i="31"/>
  <c r="I117" i="31" s="1"/>
  <c r="D116" i="31"/>
  <c r="D117" i="31" s="1"/>
  <c r="H116" i="31"/>
  <c r="H117" i="31" s="1"/>
  <c r="M82" i="31"/>
  <c r="N82" i="31"/>
  <c r="M78" i="31"/>
  <c r="M52" i="31"/>
  <c r="N52" i="31"/>
  <c r="I26" i="31"/>
  <c r="I27" i="31" s="1"/>
  <c r="M25" i="31"/>
  <c r="D26" i="31"/>
  <c r="D27" i="31" s="1"/>
  <c r="H26" i="31"/>
  <c r="H27" i="31" s="1"/>
  <c r="L26" i="31"/>
  <c r="L27" i="31" s="1"/>
  <c r="N25" i="31"/>
  <c r="E26" i="31"/>
  <c r="E27" i="31" s="1"/>
  <c r="F681" i="31"/>
  <c r="J681" i="31"/>
  <c r="J26" i="31"/>
  <c r="J27" i="31" s="1"/>
  <c r="K26" i="31"/>
  <c r="K27" i="31" s="1"/>
  <c r="H677" i="31"/>
  <c r="C26" i="31"/>
  <c r="C27" i="31" s="1"/>
  <c r="G26" i="31"/>
  <c r="G27" i="31" s="1"/>
  <c r="L207" i="31"/>
  <c r="L116" i="31"/>
  <c r="N108" i="31"/>
  <c r="L507" i="31"/>
  <c r="K116" i="31"/>
  <c r="M108" i="31"/>
  <c r="K207" i="31"/>
  <c r="K477" i="31"/>
  <c r="L386" i="31"/>
  <c r="M18" i="31"/>
  <c r="F26" i="31"/>
  <c r="F27" i="31" s="1"/>
  <c r="N78" i="31"/>
  <c r="M22" i="31"/>
  <c r="N18" i="31"/>
  <c r="N97" i="31"/>
  <c r="N138" i="31"/>
  <c r="N198" i="31"/>
  <c r="N228" i="31"/>
  <c r="N258" i="31"/>
  <c r="N288" i="31"/>
  <c r="N318" i="31"/>
  <c r="N348" i="31"/>
  <c r="N378" i="31"/>
  <c r="N408" i="31"/>
  <c r="N438" i="31"/>
  <c r="N468" i="31"/>
  <c r="N498" i="31"/>
  <c r="N528" i="31"/>
  <c r="N558" i="31"/>
  <c r="N588" i="31"/>
  <c r="N618" i="31"/>
  <c r="N648" i="31"/>
  <c r="K56" i="31"/>
  <c r="K86" i="31"/>
  <c r="M138" i="31"/>
  <c r="M198" i="31"/>
  <c r="M228" i="31"/>
  <c r="M258" i="31"/>
  <c r="M288" i="31"/>
  <c r="M318" i="31"/>
  <c r="M348" i="31"/>
  <c r="M378" i="31"/>
  <c r="M408" i="31"/>
  <c r="M438" i="31"/>
  <c r="M468" i="31"/>
  <c r="M498" i="31"/>
  <c r="M528" i="31"/>
  <c r="M558" i="31"/>
  <c r="M588" i="31"/>
  <c r="M618" i="31"/>
  <c r="M648" i="31"/>
  <c r="N48" i="31"/>
  <c r="N477" i="31" l="1"/>
  <c r="M417" i="31"/>
  <c r="N597" i="31"/>
  <c r="N536" i="31"/>
  <c r="M147" i="31"/>
  <c r="G685" i="31"/>
  <c r="G686" i="31" s="1"/>
  <c r="N416" i="31"/>
  <c r="M446" i="31"/>
  <c r="M207" i="31"/>
  <c r="M266" i="31"/>
  <c r="M146" i="31"/>
  <c r="M327" i="31"/>
  <c r="M537" i="31"/>
  <c r="L56" i="31"/>
  <c r="L57" i="31" s="1"/>
  <c r="N57" i="31" s="1"/>
  <c r="M476" i="31"/>
  <c r="N146" i="31"/>
  <c r="M477" i="31"/>
  <c r="N566" i="31"/>
  <c r="M567" i="31"/>
  <c r="L567" i="31"/>
  <c r="N567" i="31" s="1"/>
  <c r="M356" i="31"/>
  <c r="E685" i="31"/>
  <c r="E686" i="31" s="1"/>
  <c r="F685" i="31"/>
  <c r="F686" i="31" s="1"/>
  <c r="I685" i="31"/>
  <c r="I686" i="31" s="1"/>
  <c r="J685" i="31"/>
  <c r="J686" i="31" s="1"/>
  <c r="H685" i="31"/>
  <c r="H686" i="31" s="1"/>
  <c r="N656" i="31"/>
  <c r="N657" i="31"/>
  <c r="N626" i="31"/>
  <c r="L627" i="31"/>
  <c r="N627" i="31" s="1"/>
  <c r="M626" i="31"/>
  <c r="M596" i="31"/>
  <c r="M597" i="31"/>
  <c r="M656" i="31"/>
  <c r="M657" i="31"/>
  <c r="N506" i="31"/>
  <c r="M506" i="31"/>
  <c r="M507" i="31"/>
  <c r="N507" i="31"/>
  <c r="N476" i="31"/>
  <c r="M447" i="31"/>
  <c r="N266" i="31"/>
  <c r="M236" i="31"/>
  <c r="M237" i="31"/>
  <c r="N237" i="31"/>
  <c r="M116" i="31"/>
  <c r="M416" i="31"/>
  <c r="N327" i="31"/>
  <c r="N207" i="31"/>
  <c r="N147" i="31"/>
  <c r="M536" i="31"/>
  <c r="N87" i="31"/>
  <c r="M267" i="31"/>
  <c r="M326" i="31"/>
  <c r="M386" i="31"/>
  <c r="N27" i="31"/>
  <c r="I689" i="31"/>
  <c r="N356" i="31"/>
  <c r="N447" i="31"/>
  <c r="N267" i="31"/>
  <c r="N417" i="31"/>
  <c r="N297" i="31"/>
  <c r="M27" i="31"/>
  <c r="M296" i="31"/>
  <c r="N86" i="31"/>
  <c r="K297" i="31"/>
  <c r="M297" i="31" s="1"/>
  <c r="K387" i="31"/>
  <c r="M387" i="31" s="1"/>
  <c r="K627" i="31"/>
  <c r="M627" i="31" s="1"/>
  <c r="L537" i="31"/>
  <c r="N537" i="31" s="1"/>
  <c r="L357" i="31"/>
  <c r="N357" i="31" s="1"/>
  <c r="K357" i="31"/>
  <c r="M357" i="31" s="1"/>
  <c r="E689" i="31"/>
  <c r="N446" i="31"/>
  <c r="N596" i="31"/>
  <c r="G689" i="31"/>
  <c r="M566" i="31"/>
  <c r="H689" i="31"/>
  <c r="N326" i="31"/>
  <c r="F689" i="31"/>
  <c r="N296" i="31"/>
  <c r="J689" i="31"/>
  <c r="N236" i="31"/>
  <c r="M206" i="31"/>
  <c r="N206" i="31"/>
  <c r="N116" i="31"/>
  <c r="M26" i="31"/>
  <c r="L387" i="31"/>
  <c r="N387" i="31" s="1"/>
  <c r="N386" i="31"/>
  <c r="K57" i="31"/>
  <c r="M57" i="31" s="1"/>
  <c r="M56" i="31"/>
  <c r="L117" i="31"/>
  <c r="N117" i="31" s="1"/>
  <c r="N26" i="31"/>
  <c r="K117" i="31"/>
  <c r="M117" i="31" s="1"/>
  <c r="M86" i="31"/>
  <c r="K87" i="31"/>
  <c r="M87" i="31" s="1"/>
  <c r="G691" i="31" l="1"/>
  <c r="N56" i="31"/>
  <c r="F691" i="31"/>
  <c r="E691" i="31"/>
  <c r="I691" i="31"/>
  <c r="J691" i="31"/>
  <c r="H691" i="31"/>
  <c r="D668" i="31"/>
  <c r="L668" i="31" l="1"/>
  <c r="D669" i="31"/>
  <c r="L669" i="31" l="1"/>
  <c r="D670" i="31"/>
  <c r="L670" i="31" l="1"/>
  <c r="D671" i="31" l="1"/>
  <c r="L671" i="31" l="1"/>
  <c r="D672" i="31"/>
  <c r="L672" i="31" l="1"/>
  <c r="D673" i="31"/>
  <c r="L673" i="31" l="1"/>
  <c r="D674" i="31"/>
  <c r="L674" i="31" l="1"/>
  <c r="D675" i="31"/>
  <c r="L675" i="31" s="1"/>
  <c r="L168" i="31"/>
  <c r="L176" i="31" s="1"/>
  <c r="D168" i="31"/>
  <c r="D676" i="31" l="1"/>
  <c r="N168" i="31"/>
  <c r="D677" i="31" l="1"/>
  <c r="L676" i="31"/>
  <c r="L677" i="31" s="1"/>
  <c r="N677" i="31" l="1"/>
  <c r="D679" i="31"/>
  <c r="L679" i="31" s="1"/>
  <c r="D680" i="31"/>
  <c r="L680" i="31" s="1"/>
  <c r="C680" i="31"/>
  <c r="K680" i="31" s="1"/>
  <c r="C679" i="31"/>
  <c r="K679" i="31" s="1"/>
  <c r="K172" i="31"/>
  <c r="C172" i="31"/>
  <c r="C678" i="31" l="1"/>
  <c r="K678" i="31" s="1"/>
  <c r="K681" i="31" s="1"/>
  <c r="M172" i="31"/>
  <c r="D176" i="31"/>
  <c r="M175" i="31"/>
  <c r="N175" i="31"/>
  <c r="N176" i="31" l="1"/>
  <c r="D177" i="31"/>
  <c r="D689" i="31" s="1"/>
  <c r="C681" i="31"/>
  <c r="M681" i="31" s="1"/>
  <c r="K666" i="31"/>
  <c r="M157" i="31"/>
  <c r="M666" i="31" l="1"/>
  <c r="C668" i="31" l="1"/>
  <c r="K668" i="31" l="1"/>
  <c r="C669" i="31" l="1"/>
  <c r="K669" i="31" l="1"/>
  <c r="C670" i="31"/>
  <c r="K670" i="31" l="1"/>
  <c r="C671" i="31" l="1"/>
  <c r="K671" i="31" l="1"/>
  <c r="C672" i="31"/>
  <c r="K672" i="31" s="1"/>
  <c r="C673" i="31" l="1"/>
  <c r="K673" i="31" l="1"/>
  <c r="C674" i="31"/>
  <c r="K674" i="31" l="1"/>
  <c r="C675" i="31"/>
  <c r="K675" i="31" s="1"/>
  <c r="K168" i="31"/>
  <c r="K176" i="31" s="1"/>
  <c r="C676" i="31"/>
  <c r="K177" i="31" l="1"/>
  <c r="C677" i="31"/>
  <c r="K676" i="31"/>
  <c r="K677" i="31" s="1"/>
  <c r="C168" i="31"/>
  <c r="M168" i="31" l="1"/>
  <c r="C176" i="31"/>
  <c r="K689" i="31"/>
  <c r="M677" i="31"/>
  <c r="L177" i="31"/>
  <c r="N157" i="31"/>
  <c r="C177" i="31" l="1"/>
  <c r="M176" i="31"/>
  <c r="N177" i="31"/>
  <c r="L689" i="31"/>
  <c r="C689" i="31" l="1"/>
  <c r="M177" i="31"/>
  <c r="L666" i="31"/>
  <c r="N666" i="31" l="1"/>
  <c r="N172" i="31"/>
  <c r="D682" i="31"/>
  <c r="L682" i="31" s="1"/>
  <c r="D683" i="31"/>
  <c r="L683" i="31" l="1"/>
  <c r="L684" i="31" s="1"/>
  <c r="D684" i="31"/>
  <c r="N684" i="31" l="1"/>
  <c r="D678" i="31"/>
  <c r="L678" i="31" s="1"/>
  <c r="L681" i="31" s="1"/>
  <c r="D681" i="31" l="1"/>
  <c r="D685" i="31" s="1"/>
  <c r="D686" i="31" s="1"/>
  <c r="D691" i="31" s="1"/>
  <c r="L685" i="31"/>
  <c r="N681" i="31" l="1"/>
  <c r="L686" i="31"/>
  <c r="N685" i="31"/>
  <c r="N686" i="31" l="1"/>
  <c r="L691" i="31"/>
  <c r="C682" i="31"/>
  <c r="K682" i="31" l="1"/>
  <c r="C683" i="31"/>
  <c r="C684" i="31" s="1"/>
  <c r="C685" i="31" s="1"/>
  <c r="C686" i="31" s="1"/>
  <c r="C691" i="31" s="1"/>
  <c r="K683" i="31" l="1"/>
  <c r="K684" i="31" s="1"/>
  <c r="K685" i="31" l="1"/>
  <c r="M684" i="31"/>
  <c r="K686" i="31" l="1"/>
  <c r="M685" i="31"/>
  <c r="K691" i="31" l="1"/>
  <c r="M686" i="31"/>
  <c r="M26" i="34" l="1"/>
  <c r="M27" i="34" s="1"/>
  <c r="E18" i="34"/>
  <c r="E26" i="34" s="1"/>
  <c r="E27" i="34" s="1"/>
</calcChain>
</file>

<file path=xl/sharedStrings.xml><?xml version="1.0" encoding="utf-8"?>
<sst xmlns="http://schemas.openxmlformats.org/spreadsheetml/2006/main" count="943" uniqueCount="62">
  <si>
    <t>Total</t>
  </si>
  <si>
    <t>Land Development</t>
  </si>
  <si>
    <t>Target</t>
  </si>
  <si>
    <t>Plantation &amp; Horticulture</t>
  </si>
  <si>
    <t>Commercial Banks</t>
  </si>
  <si>
    <t>Cooperative Banks</t>
  </si>
  <si>
    <t xml:space="preserve">Regional Rural Banks </t>
  </si>
  <si>
    <t>PADB/Other Agencies</t>
  </si>
  <si>
    <t>Achievement</t>
  </si>
  <si>
    <t xml:space="preserve">Target </t>
  </si>
  <si>
    <t>Crop Loan*</t>
  </si>
  <si>
    <t>Agri Term loan</t>
  </si>
  <si>
    <t>Water Resources</t>
  </si>
  <si>
    <t>Farm Mechanisation</t>
  </si>
  <si>
    <t>Forestry &amp; Waste Land Development</t>
  </si>
  <si>
    <t>Dairy Development</t>
  </si>
  <si>
    <t>AH- Poultry</t>
  </si>
  <si>
    <t>AH – Sheep Goat Piggery</t>
  </si>
  <si>
    <t>Fishery</t>
  </si>
  <si>
    <t>STATE LEVEL BANKERS COMMITTEE (SLBC) - PUNJAB</t>
  </si>
  <si>
    <t>Other activities</t>
  </si>
  <si>
    <t>Agri Term loan (2 to 10)</t>
  </si>
  <si>
    <t>Constructions of Storage facilities</t>
  </si>
  <si>
    <t>Others (Tissue culture)</t>
  </si>
  <si>
    <t xml:space="preserve">Agri Infrastrcture (12 to 14) </t>
  </si>
  <si>
    <t>Food &amp; Agro Processing</t>
  </si>
  <si>
    <t>Other loans to Coop Sec. etc.)</t>
  </si>
  <si>
    <t>Ancilliary Activities Agri. Term Loan (16 to 17)</t>
  </si>
  <si>
    <t>Total Agriculture Term Loan (11+15+18)</t>
  </si>
  <si>
    <t xml:space="preserve"> Total Agriculture (1+19)**</t>
  </si>
  <si>
    <t xml:space="preserve">             District: -AMRITSAR</t>
  </si>
  <si>
    <t xml:space="preserve">             District: BARNALA</t>
  </si>
  <si>
    <t xml:space="preserve">             District: -BATHINDA</t>
  </si>
  <si>
    <t xml:space="preserve">             District: - FARIDKOT</t>
  </si>
  <si>
    <t xml:space="preserve">             District: -FATEHGARH SAHIB</t>
  </si>
  <si>
    <t xml:space="preserve">             District: - FAZILKA</t>
  </si>
  <si>
    <t xml:space="preserve">             District: - FEROZEPUR</t>
  </si>
  <si>
    <t xml:space="preserve">             District:  GURDASPUR</t>
  </si>
  <si>
    <t xml:space="preserve">             District: -  HOSHIARPUR</t>
  </si>
  <si>
    <t xml:space="preserve">             District: - JALANDHAR</t>
  </si>
  <si>
    <t xml:space="preserve">             District: - KAPURTHALA</t>
  </si>
  <si>
    <t xml:space="preserve">             District: - LUDHIANA</t>
  </si>
  <si>
    <t xml:space="preserve">             District: -  MANSA</t>
  </si>
  <si>
    <t xml:space="preserve">             District: -  MOGA</t>
  </si>
  <si>
    <t xml:space="preserve">             District: - MOHALI</t>
  </si>
  <si>
    <t xml:space="preserve">             District: - MUKTSAR</t>
  </si>
  <si>
    <t xml:space="preserve">             District: -  NAWAN SHAHAR</t>
  </si>
  <si>
    <t xml:space="preserve">             District: - PATHANKOT</t>
  </si>
  <si>
    <t xml:space="preserve">             District: - PATIALA</t>
  </si>
  <si>
    <t xml:space="preserve">             District: -  ROPAR</t>
  </si>
  <si>
    <t xml:space="preserve">             District: -  SANGRUR</t>
  </si>
  <si>
    <t xml:space="preserve">             District:   :  TARN TARAN</t>
  </si>
  <si>
    <t xml:space="preserve">             STATE  :  PUNJAB</t>
  </si>
  <si>
    <t>Amt. Rs. In lakhs</t>
  </si>
  <si>
    <t>Agency-wise Target vs Achievement for the Year 2020-21  (01.04.2020 - 30.09.2020)</t>
  </si>
  <si>
    <t>GLC DECEMBER 2020</t>
  </si>
  <si>
    <t>ANNEXURE- 6</t>
  </si>
  <si>
    <t>S.No</t>
  </si>
  <si>
    <t>Segment</t>
  </si>
  <si>
    <t>Agency-wise Target vs Achievement for the Year 2024-25  (01.04.2024-30.06.2024)</t>
  </si>
  <si>
    <t>GROUND LEVEL CREDIT (GLC) AS AT JUNE 2024</t>
  </si>
  <si>
    <t>Annexure - 8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</si>
</sst>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  <font>
      <sz val="11"/>
      <color rgb="FF000000"/>
      <name val="Calibri"/>
      <family val="2"/>
      <charset val="1"/>
    </font>
    <font>
      <sz val="10"/>
      <name val="Cambria"/>
      <family val="1"/>
    </font>
    <font>
      <b/>
      <sz val="14"/>
      <color rgb="FF000000"/>
      <name val="Cambria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  <charset val="1"/>
    </font>
    <font>
      <sz val="11"/>
      <color theme="1"/>
      <name val="Rupee Foradian"/>
      <family val="2"/>
    </font>
    <font>
      <b/>
      <sz val="10"/>
      <color rgb="FF000000"/>
      <name val="Cambria"/>
      <family val="1"/>
      <charset val="1"/>
    </font>
    <font>
      <sz val="11"/>
      <name val="Rupee Foradian"/>
      <family val="2"/>
    </font>
    <font>
      <sz val="10"/>
      <name val="Tahoma"/>
      <family val="2"/>
    </font>
    <font>
      <sz val="14"/>
      <color rgb="FF000000"/>
      <name val="Cambri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b/>
      <sz val="10"/>
      <name val="Cambria"/>
      <family val="1"/>
      <scheme val="major"/>
    </font>
    <font>
      <b/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2"/>
      <name val="Calibri"/>
      <family val="2"/>
      <charset val="1"/>
    </font>
    <font>
      <b/>
      <sz val="10"/>
      <color rgb="FF000000"/>
      <name val="Arial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00FFFF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9" fillId="0" borderId="0"/>
  </cellStyleXfs>
  <cellXfs count="202">
    <xf numFmtId="0" fontId="0" fillId="0" borderId="0" xfId="0"/>
    <xf numFmtId="0" fontId="1" fillId="0" borderId="4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4" xfId="0" applyFont="1" applyBorder="1" applyAlignment="1">
      <alignment horizontal="center" vertical="top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1" fontId="9" fillId="0" borderId="4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9" xfId="0" applyFont="1" applyFill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12" fillId="0" borderId="0" xfId="0" applyFont="1" applyFill="1"/>
    <xf numFmtId="0" fontId="1" fillId="0" borderId="4" xfId="0" applyFont="1" applyFill="1" applyBorder="1" applyAlignment="1">
      <alignment horizontal="center" vertical="top"/>
    </xf>
    <xf numFmtId="1" fontId="6" fillId="0" borderId="0" xfId="0" applyNumberFormat="1" applyFont="1" applyFill="1"/>
    <xf numFmtId="0" fontId="4" fillId="0" borderId="6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0" fillId="0" borderId="7" xfId="0" applyBorder="1"/>
    <xf numFmtId="0" fontId="4" fillId="0" borderId="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14" fillId="0" borderId="0" xfId="0" applyFont="1" applyFill="1"/>
    <xf numFmtId="0" fontId="1" fillId="0" borderId="7" xfId="0" applyFont="1" applyBorder="1" applyAlignment="1">
      <alignment horizontal="right" vertical="top" wrapText="1"/>
    </xf>
    <xf numFmtId="1" fontId="15" fillId="0" borderId="7" xfId="0" applyNumberFormat="1" applyFont="1" applyBorder="1" applyAlignment="1">
      <alignment horizontal="right"/>
    </xf>
    <xf numFmtId="1" fontId="15" fillId="0" borderId="7" xfId="0" applyNumberFormat="1" applyFont="1" applyFill="1" applyBorder="1" applyAlignment="1">
      <alignment horizontal="right"/>
    </xf>
    <xf numFmtId="1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1" fontId="16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1" fontId="16" fillId="0" borderId="2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/>
    <xf numFmtId="0" fontId="15" fillId="0" borderId="3" xfId="0" applyFont="1" applyFill="1" applyBorder="1" applyAlignment="1">
      <alignment horizontal="center" vertical="top" wrapText="1"/>
    </xf>
    <xf numFmtId="0" fontId="22" fillId="0" borderId="22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center" wrapText="1"/>
    </xf>
    <xf numFmtId="1" fontId="23" fillId="0" borderId="23" xfId="0" applyNumberFormat="1" applyFont="1" applyFill="1" applyBorder="1" applyAlignment="1">
      <alignment horizontal="right" vertical="top" wrapText="1"/>
    </xf>
    <xf numFmtId="1" fontId="23" fillId="0" borderId="6" xfId="0" applyNumberFormat="1" applyFont="1" applyFill="1" applyBorder="1" applyAlignment="1">
      <alignment horizontal="right" vertical="top" wrapText="1"/>
    </xf>
    <xf numFmtId="1" fontId="20" fillId="0" borderId="23" xfId="0" applyNumberFormat="1" applyFont="1" applyFill="1" applyBorder="1" applyAlignment="1">
      <alignment horizontal="right" vertical="top" wrapText="1"/>
    </xf>
    <xf numFmtId="1" fontId="20" fillId="0" borderId="4" xfId="0" applyNumberFormat="1" applyFont="1" applyFill="1" applyBorder="1" applyAlignment="1">
      <alignment horizontal="right" vertical="top" wrapText="1"/>
    </xf>
    <xf numFmtId="1" fontId="23" fillId="0" borderId="22" xfId="0" applyNumberFormat="1" applyFont="1" applyFill="1" applyBorder="1" applyAlignment="1">
      <alignment horizontal="right" vertical="top" wrapText="1"/>
    </xf>
    <xf numFmtId="1" fontId="23" fillId="0" borderId="2" xfId="0" applyNumberFormat="1" applyFont="1" applyFill="1" applyBorder="1" applyAlignment="1">
      <alignment horizontal="right"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21" fillId="0" borderId="24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center" vertical="center" wrapText="1"/>
    </xf>
    <xf numFmtId="1" fontId="23" fillId="0" borderId="25" xfId="0" applyNumberFormat="1" applyFont="1" applyFill="1" applyBorder="1" applyAlignment="1">
      <alignment horizontal="right" vertical="top" wrapText="1"/>
    </xf>
    <xf numFmtId="1" fontId="23" fillId="0" borderId="0" xfId="0" applyNumberFormat="1" applyFont="1" applyFill="1" applyBorder="1" applyAlignment="1">
      <alignment horizontal="right" vertical="top" wrapText="1"/>
    </xf>
    <xf numFmtId="1" fontId="20" fillId="0" borderId="25" xfId="0" applyNumberFormat="1" applyFont="1" applyFill="1" applyBorder="1" applyAlignment="1">
      <alignment horizontal="right" vertical="top" wrapText="1"/>
    </xf>
    <xf numFmtId="1" fontId="20" fillId="0" borderId="9" xfId="0" applyNumberFormat="1" applyFont="1" applyFill="1" applyBorder="1" applyAlignment="1">
      <alignment horizontal="right" vertical="top" wrapText="1"/>
    </xf>
    <xf numFmtId="0" fontId="22" fillId="0" borderId="5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right" vertical="top" wrapText="1"/>
    </xf>
    <xf numFmtId="1" fontId="20" fillId="0" borderId="2" xfId="0" applyNumberFormat="1" applyFont="1" applyFill="1" applyBorder="1" applyAlignment="1">
      <alignment horizontal="right" vertical="top" wrapText="1"/>
    </xf>
    <xf numFmtId="1" fontId="20" fillId="0" borderId="1" xfId="0" applyNumberFormat="1" applyFont="1" applyFill="1" applyBorder="1" applyAlignment="1">
      <alignment horizontal="right" vertical="top" wrapText="1"/>
    </xf>
    <xf numFmtId="0" fontId="22" fillId="0" borderId="21" xfId="0" applyFont="1" applyFill="1" applyBorder="1" applyAlignment="1">
      <alignment horizontal="center" vertical="center" wrapText="1"/>
    </xf>
    <xf numFmtId="1" fontId="25" fillId="0" borderId="23" xfId="0" applyNumberFormat="1" applyFont="1" applyFill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1" fontId="9" fillId="3" borderId="4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0" fillId="3" borderId="0" xfId="0" applyFill="1"/>
    <xf numFmtId="0" fontId="2" fillId="3" borderId="9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1" fontId="5" fillId="3" borderId="4" xfId="0" applyNumberFormat="1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top" wrapText="1"/>
    </xf>
    <xf numFmtId="1" fontId="10" fillId="3" borderId="4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28" fillId="2" borderId="4" xfId="0" applyFont="1" applyFill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1" fontId="30" fillId="0" borderId="7" xfId="3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1" fontId="31" fillId="0" borderId="4" xfId="0" applyNumberFormat="1" applyFont="1" applyBorder="1" applyAlignment="1">
      <alignment horizontal="center" vertical="top" wrapText="1"/>
    </xf>
    <xf numFmtId="1" fontId="28" fillId="0" borderId="4" xfId="0" applyNumberFormat="1" applyFont="1" applyBorder="1" applyAlignment="1">
      <alignment horizontal="center" vertical="top" wrapText="1"/>
    </xf>
    <xf numFmtId="1" fontId="28" fillId="0" borderId="5" xfId="0" applyNumberFormat="1" applyFont="1" applyBorder="1" applyAlignment="1">
      <alignment horizontal="center" vertical="top" wrapText="1"/>
    </xf>
    <xf numFmtId="1" fontId="28" fillId="0" borderId="2" xfId="0" applyNumberFormat="1" applyFont="1" applyBorder="1" applyAlignment="1">
      <alignment horizontal="center" vertical="top" wrapText="1"/>
    </xf>
    <xf numFmtId="1" fontId="28" fillId="0" borderId="1" xfId="0" applyNumberFormat="1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1" fontId="28" fillId="0" borderId="2" xfId="0" applyNumberFormat="1" applyFont="1" applyFill="1" applyBorder="1" applyAlignment="1">
      <alignment horizontal="center" vertical="top" wrapText="1"/>
    </xf>
    <xf numFmtId="1" fontId="28" fillId="0" borderId="4" xfId="0" applyNumberFormat="1" applyFont="1" applyFill="1" applyBorder="1" applyAlignment="1">
      <alignment horizontal="center" vertical="top" wrapText="1"/>
    </xf>
    <xf numFmtId="2" fontId="28" fillId="0" borderId="4" xfId="0" applyNumberFormat="1" applyFont="1" applyBorder="1" applyAlignment="1">
      <alignment horizontal="center" vertical="top" wrapText="1"/>
    </xf>
    <xf numFmtId="2" fontId="28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1" fontId="0" fillId="0" borderId="0" xfId="0" applyNumberFormat="1" applyFill="1"/>
    <xf numFmtId="1" fontId="32" fillId="0" borderId="22" xfId="0" applyNumberFormat="1" applyFont="1" applyFill="1" applyBorder="1" applyAlignment="1">
      <alignment horizontal="right" vertical="top" wrapText="1"/>
    </xf>
    <xf numFmtId="1" fontId="32" fillId="0" borderId="2" xfId="0" applyNumberFormat="1" applyFont="1" applyFill="1" applyBorder="1" applyAlignment="1">
      <alignment horizontal="right" vertical="top" wrapText="1"/>
    </xf>
    <xf numFmtId="1" fontId="32" fillId="0" borderId="1" xfId="0" applyNumberFormat="1" applyFont="1" applyFill="1" applyBorder="1" applyAlignment="1">
      <alignment horizontal="right" vertical="top" wrapText="1"/>
    </xf>
    <xf numFmtId="1" fontId="33" fillId="0" borderId="6" xfId="0" applyNumberFormat="1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1" fontId="9" fillId="6" borderId="4" xfId="0" applyNumberFormat="1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9" xfId="0" applyFont="1" applyFill="1" applyBorder="1" applyAlignment="1">
      <alignment horizontal="center" vertical="top" wrapText="1"/>
    </xf>
    <xf numFmtId="0" fontId="0" fillId="6" borderId="0" xfId="0" applyFill="1"/>
    <xf numFmtId="0" fontId="2" fillId="6" borderId="9" xfId="0" applyFont="1" applyFill="1" applyBorder="1" applyAlignment="1">
      <alignment horizontal="center" vertical="top" wrapText="1"/>
    </xf>
    <xf numFmtId="1" fontId="28" fillId="0" borderId="4" xfId="0" applyNumberFormat="1" applyFont="1" applyBorder="1" applyAlignment="1">
      <alignment horizontal="center" vertical="top" wrapText="1"/>
    </xf>
    <xf numFmtId="0" fontId="34" fillId="0" borderId="0" xfId="0" applyFont="1" applyFill="1"/>
    <xf numFmtId="0" fontId="35" fillId="0" borderId="0" xfId="0" applyFont="1" applyFill="1"/>
    <xf numFmtId="1" fontId="32" fillId="0" borderId="11" xfId="0" applyNumberFormat="1" applyFont="1" applyFill="1" applyBorder="1" applyAlignment="1">
      <alignment horizontal="righ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0" fontId="24" fillId="0" borderId="11" xfId="0" applyFont="1" applyFill="1" applyBorder="1"/>
    <xf numFmtId="0" fontId="22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2" fillId="0" borderId="11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8" fillId="0" borderId="5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right"/>
    </xf>
    <xf numFmtId="0" fontId="27" fillId="2" borderId="6" xfId="0" applyFont="1" applyFill="1" applyBorder="1" applyAlignment="1">
      <alignment horizontal="righ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7" fillId="2" borderId="6" xfId="0" applyFont="1" applyFill="1" applyBorder="1"/>
    <xf numFmtId="0" fontId="18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19" fillId="0" borderId="19" xfId="0" applyFont="1" applyFill="1" applyBorder="1" applyAlignment="1">
      <alignment horizontal="left"/>
    </xf>
    <xf numFmtId="0" fontId="24" fillId="0" borderId="19" xfId="0" applyFont="1" applyFill="1" applyBorder="1" applyAlignment="1">
      <alignment horizontal="right"/>
    </xf>
    <xf numFmtId="0" fontId="24" fillId="0" borderId="20" xfId="0" applyFont="1" applyFill="1" applyBorder="1" applyAlignment="1">
      <alignment horizontal="right"/>
    </xf>
    <xf numFmtId="0" fontId="21" fillId="0" borderId="12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center"/>
    </xf>
    <xf numFmtId="0" fontId="21" fillId="0" borderId="4" xfId="0" applyNumberFormat="1" applyFont="1" applyFill="1" applyBorder="1" applyAlignment="1">
      <alignment horizontal="center"/>
    </xf>
    <xf numFmtId="0" fontId="21" fillId="0" borderId="5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right"/>
    </xf>
    <xf numFmtId="0" fontId="20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left" vertical="top" wrapText="1"/>
    </xf>
  </cellXfs>
  <cellStyles count="4">
    <cellStyle name="Excel Built-in Normal" xfId="3" xr:uid="{00000000-0005-0000-0000-000000000000}"/>
    <cellStyle name="Normal" xfId="0" builtinId="0"/>
    <cellStyle name="Normal 2" xfId="1" xr:uid="{00000000-0005-0000-0000-000002000000}"/>
    <cellStyle name="TableStyleLigh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8"/>
  <sheetViews>
    <sheetView topLeftCell="A644" zoomScale="89" zoomScaleNormal="89" workbookViewId="0">
      <selection activeCell="A659" sqref="A659:L687"/>
    </sheetView>
  </sheetViews>
  <sheetFormatPr defaultColWidth="9.140625" defaultRowHeight="15"/>
  <cols>
    <col min="1" max="1" width="7.85546875" style="2" customWidth="1"/>
    <col min="2" max="2" width="32.85546875" style="2" customWidth="1"/>
    <col min="3" max="3" width="15.140625" style="2" customWidth="1"/>
    <col min="4" max="4" width="13.5703125" style="2" customWidth="1"/>
    <col min="5" max="5" width="13.7109375" style="2" customWidth="1"/>
    <col min="6" max="6" width="13" style="2" customWidth="1"/>
    <col min="7" max="7" width="12.140625" style="2" customWidth="1"/>
    <col min="8" max="8" width="13.7109375" style="2" customWidth="1"/>
    <col min="9" max="10" width="13.5703125" style="2" bestFit="1" customWidth="1"/>
    <col min="11" max="11" width="14.28515625" style="2" customWidth="1"/>
    <col min="12" max="12" width="14.140625" style="2" customWidth="1"/>
    <col min="13" max="13" width="17.140625" style="2" customWidth="1"/>
    <col min="14" max="14" width="17.28515625" style="2" customWidth="1"/>
    <col min="15" max="17" width="9.140625" style="2"/>
    <col min="18" max="18" width="11.5703125" style="2" bestFit="1" customWidth="1"/>
    <col min="19" max="16384" width="9.140625" style="2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19.5" thickBot="1">
      <c r="A2" s="5"/>
      <c r="B2" s="156" t="s">
        <v>30</v>
      </c>
      <c r="C2" s="157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6.5" thickBot="1">
      <c r="A3" s="158" t="s">
        <v>19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60"/>
      <c r="M3" s="4"/>
      <c r="N3" s="4"/>
    </row>
    <row r="4" spans="1:16" ht="16.5" thickBot="1">
      <c r="A4" s="158" t="s">
        <v>54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0"/>
      <c r="M4" s="4"/>
      <c r="N4" s="4"/>
    </row>
    <row r="5" spans="1:16" ht="15.75" thickBot="1">
      <c r="A5" s="6"/>
      <c r="B5" s="7"/>
      <c r="C5" s="161" t="s">
        <v>4</v>
      </c>
      <c r="D5" s="162"/>
      <c r="E5" s="161" t="s">
        <v>5</v>
      </c>
      <c r="F5" s="162"/>
      <c r="G5" s="161" t="s">
        <v>6</v>
      </c>
      <c r="H5" s="162"/>
      <c r="I5" s="161" t="s">
        <v>7</v>
      </c>
      <c r="J5" s="162"/>
      <c r="K5" s="161" t="s">
        <v>0</v>
      </c>
      <c r="L5" s="162"/>
      <c r="M5" s="4"/>
      <c r="N5" s="4"/>
    </row>
    <row r="6" spans="1:16" ht="15.75" thickBot="1">
      <c r="A6" s="6"/>
      <c r="B6" s="7"/>
      <c r="C6" s="7" t="s">
        <v>2</v>
      </c>
      <c r="D6" s="7" t="s">
        <v>8</v>
      </c>
      <c r="E6" s="7" t="s">
        <v>9</v>
      </c>
      <c r="F6" s="7" t="s">
        <v>8</v>
      </c>
      <c r="G6" s="7" t="s">
        <v>2</v>
      </c>
      <c r="H6" s="7" t="s">
        <v>8</v>
      </c>
      <c r="I6" s="7" t="s">
        <v>2</v>
      </c>
      <c r="J6" s="7" t="s">
        <v>8</v>
      </c>
      <c r="K6" s="7" t="s">
        <v>2</v>
      </c>
      <c r="L6" s="7" t="s">
        <v>8</v>
      </c>
      <c r="M6" s="4"/>
      <c r="N6" s="4"/>
    </row>
    <row r="7" spans="1:16" ht="15.75" thickBot="1">
      <c r="A7" s="8">
        <v>1</v>
      </c>
      <c r="B7" s="9" t="s">
        <v>10</v>
      </c>
      <c r="C7" s="115">
        <v>270630</v>
      </c>
      <c r="D7" s="121">
        <v>310217</v>
      </c>
      <c r="E7" s="115">
        <v>11064</v>
      </c>
      <c r="F7" s="115">
        <v>27621</v>
      </c>
      <c r="G7" s="115">
        <v>531</v>
      </c>
      <c r="H7" s="115">
        <v>46613</v>
      </c>
      <c r="I7" s="115"/>
      <c r="J7" s="115">
        <v>0</v>
      </c>
      <c r="K7" s="95">
        <v>0</v>
      </c>
      <c r="L7" s="96">
        <f t="shared" ref="L7" si="0">D7+F7+H7+J7</f>
        <v>384451</v>
      </c>
      <c r="M7" s="27">
        <f>K7-(C7+E7+G7+I7)</f>
        <v>-282225</v>
      </c>
      <c r="N7" s="27">
        <f>L7-(D7+F7+H7+J7)</f>
        <v>0</v>
      </c>
      <c r="P7" s="95"/>
    </row>
    <row r="8" spans="1:16" ht="15.75" thickBot="1">
      <c r="A8" s="8"/>
      <c r="B8" s="9" t="s">
        <v>11</v>
      </c>
      <c r="C8" s="125">
        <v>0</v>
      </c>
      <c r="D8" s="118"/>
      <c r="E8" s="118">
        <v>0</v>
      </c>
      <c r="F8" s="118"/>
      <c r="G8" s="118">
        <v>0</v>
      </c>
      <c r="H8" s="118"/>
      <c r="I8" s="118"/>
      <c r="J8" s="119"/>
      <c r="K8" s="95">
        <f t="shared" ref="K8:K16" si="1">C8+E8+G8+I8</f>
        <v>0</v>
      </c>
      <c r="L8" s="96">
        <f t="shared" ref="L8:L17" si="2">D8+F8+H8+J8</f>
        <v>0</v>
      </c>
      <c r="M8" s="4"/>
      <c r="N8" s="4"/>
    </row>
    <row r="9" spans="1:16" ht="15.75" thickBot="1">
      <c r="A9" s="6">
        <v>2</v>
      </c>
      <c r="B9" s="11" t="s">
        <v>12</v>
      </c>
      <c r="C9" s="115">
        <v>0</v>
      </c>
      <c r="D9" s="115"/>
      <c r="E9" s="115">
        <v>0</v>
      </c>
      <c r="F9" s="115"/>
      <c r="G9" s="115">
        <v>0</v>
      </c>
      <c r="H9" s="115"/>
      <c r="I9" s="115"/>
      <c r="J9" s="115"/>
      <c r="K9" s="95">
        <f t="shared" si="1"/>
        <v>0</v>
      </c>
      <c r="L9" s="96">
        <f t="shared" si="2"/>
        <v>0</v>
      </c>
      <c r="M9" s="4"/>
      <c r="N9" s="49"/>
      <c r="P9" s="133"/>
    </row>
    <row r="10" spans="1:16" ht="15.75" thickBot="1">
      <c r="A10" s="6">
        <v>3</v>
      </c>
      <c r="B10" s="11" t="s">
        <v>13</v>
      </c>
      <c r="C10" s="115">
        <v>0</v>
      </c>
      <c r="D10" s="115"/>
      <c r="E10" s="115">
        <v>0</v>
      </c>
      <c r="F10" s="115"/>
      <c r="G10" s="115">
        <v>0</v>
      </c>
      <c r="H10" s="115"/>
      <c r="I10" s="115"/>
      <c r="J10" s="115"/>
      <c r="K10" s="95">
        <f t="shared" si="1"/>
        <v>0</v>
      </c>
      <c r="L10" s="96">
        <f t="shared" si="2"/>
        <v>0</v>
      </c>
      <c r="M10" s="4"/>
      <c r="N10" s="4"/>
    </row>
    <row r="11" spans="1:16" ht="15.75" thickBot="1">
      <c r="A11" s="6">
        <v>4</v>
      </c>
      <c r="B11" s="11" t="s">
        <v>3</v>
      </c>
      <c r="C11" s="115">
        <v>0</v>
      </c>
      <c r="D11" s="115"/>
      <c r="E11" s="115">
        <v>0</v>
      </c>
      <c r="F11" s="115"/>
      <c r="G11" s="115">
        <v>0</v>
      </c>
      <c r="H11" s="115"/>
      <c r="I11" s="115"/>
      <c r="J11" s="115"/>
      <c r="K11" s="95">
        <f t="shared" si="1"/>
        <v>0</v>
      </c>
      <c r="L11" s="96">
        <f t="shared" si="2"/>
        <v>0</v>
      </c>
      <c r="M11" s="4"/>
      <c r="N11" s="4"/>
    </row>
    <row r="12" spans="1:16" ht="15.75" thickBot="1">
      <c r="A12" s="6">
        <v>5</v>
      </c>
      <c r="B12" s="11" t="s">
        <v>14</v>
      </c>
      <c r="C12" s="115">
        <v>0</v>
      </c>
      <c r="D12" s="115"/>
      <c r="E12" s="115">
        <v>0</v>
      </c>
      <c r="F12" s="115"/>
      <c r="G12" s="115">
        <v>0</v>
      </c>
      <c r="H12" s="115"/>
      <c r="I12" s="115"/>
      <c r="J12" s="115"/>
      <c r="K12" s="95">
        <f t="shared" si="1"/>
        <v>0</v>
      </c>
      <c r="L12" s="96">
        <f t="shared" si="2"/>
        <v>0</v>
      </c>
      <c r="M12" s="4"/>
      <c r="N12" s="4"/>
    </row>
    <row r="13" spans="1:16" ht="15.75" thickBot="1">
      <c r="A13" s="6">
        <v>6</v>
      </c>
      <c r="B13" s="11" t="s">
        <v>15</v>
      </c>
      <c r="C13" s="115">
        <v>0</v>
      </c>
      <c r="D13" s="115"/>
      <c r="E13" s="115">
        <v>0</v>
      </c>
      <c r="F13" s="115"/>
      <c r="G13" s="115">
        <v>0</v>
      </c>
      <c r="H13" s="115">
        <v>0</v>
      </c>
      <c r="I13" s="115"/>
      <c r="J13" s="115">
        <v>49.75</v>
      </c>
      <c r="K13" s="95">
        <f t="shared" si="1"/>
        <v>0</v>
      </c>
      <c r="L13" s="96">
        <f t="shared" si="2"/>
        <v>49.75</v>
      </c>
      <c r="M13" s="4"/>
      <c r="N13" s="4"/>
    </row>
    <row r="14" spans="1:16" ht="15.75" thickBot="1">
      <c r="A14" s="6">
        <v>7</v>
      </c>
      <c r="B14" s="11" t="s">
        <v>16</v>
      </c>
      <c r="C14" s="115">
        <v>0</v>
      </c>
      <c r="D14" s="115"/>
      <c r="E14" s="115">
        <v>0</v>
      </c>
      <c r="F14" s="115"/>
      <c r="G14" s="115">
        <v>0</v>
      </c>
      <c r="H14" s="115"/>
      <c r="I14" s="115"/>
      <c r="J14" s="115"/>
      <c r="K14" s="95">
        <f t="shared" si="1"/>
        <v>0</v>
      </c>
      <c r="L14" s="96">
        <f t="shared" si="2"/>
        <v>0</v>
      </c>
      <c r="M14" s="4"/>
      <c r="N14" s="4"/>
    </row>
    <row r="15" spans="1:16" ht="15.75" thickBot="1">
      <c r="A15" s="6">
        <v>8</v>
      </c>
      <c r="B15" s="11" t="s">
        <v>17</v>
      </c>
      <c r="C15" s="115">
        <v>0</v>
      </c>
      <c r="D15" s="115"/>
      <c r="E15" s="115">
        <v>0</v>
      </c>
      <c r="F15" s="115"/>
      <c r="G15" s="115">
        <v>0</v>
      </c>
      <c r="H15" s="115"/>
      <c r="I15" s="115"/>
      <c r="J15" s="115"/>
      <c r="K15" s="95">
        <f t="shared" si="1"/>
        <v>0</v>
      </c>
      <c r="L15" s="96">
        <f t="shared" si="2"/>
        <v>0</v>
      </c>
      <c r="M15" s="4"/>
      <c r="N15" s="4"/>
    </row>
    <row r="16" spans="1:16" ht="15.75" thickBot="1">
      <c r="A16" s="6">
        <v>9</v>
      </c>
      <c r="B16" s="11" t="s">
        <v>18</v>
      </c>
      <c r="C16" s="115">
        <v>0</v>
      </c>
      <c r="D16" s="115"/>
      <c r="E16" s="115">
        <v>0</v>
      </c>
      <c r="F16" s="115"/>
      <c r="G16" s="115">
        <v>0</v>
      </c>
      <c r="H16" s="115"/>
      <c r="I16" s="115"/>
      <c r="J16" s="115"/>
      <c r="K16" s="95">
        <f t="shared" si="1"/>
        <v>0</v>
      </c>
      <c r="L16" s="96">
        <f t="shared" si="2"/>
        <v>0</v>
      </c>
      <c r="M16" s="4"/>
      <c r="N16" s="4"/>
    </row>
    <row r="17" spans="1:14" ht="15.75" thickBot="1">
      <c r="A17" s="6">
        <v>10</v>
      </c>
      <c r="B17" s="11" t="s">
        <v>20</v>
      </c>
      <c r="C17" s="115">
        <v>38565</v>
      </c>
      <c r="D17" s="121">
        <v>0</v>
      </c>
      <c r="E17" s="115">
        <v>39315</v>
      </c>
      <c r="F17" s="115">
        <v>7512</v>
      </c>
      <c r="G17" s="115">
        <v>15690</v>
      </c>
      <c r="H17" s="115">
        <v>0</v>
      </c>
      <c r="I17" s="115">
        <v>15</v>
      </c>
      <c r="J17" s="121"/>
      <c r="K17" s="133">
        <v>375810</v>
      </c>
      <c r="L17" s="96">
        <f t="shared" si="2"/>
        <v>7512</v>
      </c>
      <c r="M17" s="4"/>
      <c r="N17" s="4"/>
    </row>
    <row r="18" spans="1:14" s="103" customFormat="1" ht="15.75" thickBot="1">
      <c r="A18" s="97">
        <v>11</v>
      </c>
      <c r="B18" s="98" t="s">
        <v>21</v>
      </c>
      <c r="C18" s="99">
        <f t="shared" ref="C18:L18" si="3">SUM(C9:C17)</f>
        <v>38565</v>
      </c>
      <c r="D18" s="99">
        <f t="shared" si="3"/>
        <v>0</v>
      </c>
      <c r="E18" s="99">
        <f t="shared" si="3"/>
        <v>39315</v>
      </c>
      <c r="F18" s="99">
        <f t="shared" si="3"/>
        <v>7512</v>
      </c>
      <c r="G18" s="99">
        <f t="shared" si="3"/>
        <v>15690</v>
      </c>
      <c r="H18" s="99">
        <f t="shared" si="3"/>
        <v>0</v>
      </c>
      <c r="I18" s="99">
        <f t="shared" si="3"/>
        <v>15</v>
      </c>
      <c r="J18" s="99">
        <f t="shared" si="3"/>
        <v>49.75</v>
      </c>
      <c r="K18" s="100">
        <f t="shared" si="3"/>
        <v>375810</v>
      </c>
      <c r="L18" s="101">
        <f t="shared" si="3"/>
        <v>7561.75</v>
      </c>
      <c r="M18" s="102">
        <f>K18-(C18+E18+G18+I18)</f>
        <v>282225</v>
      </c>
      <c r="N18" s="102">
        <f>L18-(D18+F18+H18+J18)</f>
        <v>0</v>
      </c>
    </row>
    <row r="19" spans="1:14" ht="15.75" thickBot="1">
      <c r="A19" s="6">
        <v>12</v>
      </c>
      <c r="B19" s="12" t="s">
        <v>22</v>
      </c>
      <c r="C19" s="115">
        <v>0</v>
      </c>
      <c r="D19" s="115"/>
      <c r="E19" s="115">
        <v>0</v>
      </c>
      <c r="F19" s="115"/>
      <c r="G19" s="115">
        <v>0</v>
      </c>
      <c r="H19" s="115"/>
      <c r="I19" s="115"/>
      <c r="J19" s="115"/>
      <c r="K19" s="95">
        <f t="shared" ref="K19" si="4">C19+E19+G19+I19</f>
        <v>0</v>
      </c>
      <c r="L19" s="96">
        <f t="shared" ref="L19" si="5">D19+F19+H19+J19</f>
        <v>0</v>
      </c>
      <c r="M19" s="4"/>
      <c r="N19" s="4"/>
    </row>
    <row r="20" spans="1:14" ht="15.75" thickBot="1">
      <c r="A20" s="13">
        <v>13</v>
      </c>
      <c r="B20" s="14" t="s">
        <v>1</v>
      </c>
      <c r="C20" s="115">
        <v>0</v>
      </c>
      <c r="D20" s="115"/>
      <c r="E20" s="115">
        <v>0</v>
      </c>
      <c r="F20" s="115"/>
      <c r="G20" s="115">
        <v>0</v>
      </c>
      <c r="H20" s="115"/>
      <c r="I20" s="115"/>
      <c r="J20" s="115"/>
      <c r="K20" s="95">
        <f t="shared" ref="K20:K21" si="6">C20+E20+G20+I20</f>
        <v>0</v>
      </c>
      <c r="L20" s="96">
        <f t="shared" ref="L20:L21" si="7">D20+F20+H20+J20</f>
        <v>0</v>
      </c>
      <c r="M20" s="4"/>
      <c r="N20" s="4"/>
    </row>
    <row r="21" spans="1:14" ht="15.75" thickBot="1">
      <c r="A21" s="15">
        <v>14</v>
      </c>
      <c r="B21" s="16" t="s">
        <v>23</v>
      </c>
      <c r="C21" s="115">
        <v>0</v>
      </c>
      <c r="D21" s="115">
        <v>33012</v>
      </c>
      <c r="E21" s="115">
        <v>0</v>
      </c>
      <c r="F21" s="115">
        <v>18</v>
      </c>
      <c r="G21" s="115">
        <v>0</v>
      </c>
      <c r="H21" s="115"/>
      <c r="I21" s="115"/>
      <c r="J21" s="115"/>
      <c r="K21" s="95">
        <f t="shared" si="6"/>
        <v>0</v>
      </c>
      <c r="L21" s="96">
        <f t="shared" si="7"/>
        <v>33030</v>
      </c>
      <c r="M21" s="4"/>
      <c r="N21" s="4"/>
    </row>
    <row r="22" spans="1:14" s="103" customFormat="1" ht="15.75" thickBot="1">
      <c r="A22" s="97">
        <v>15</v>
      </c>
      <c r="B22" s="98" t="s">
        <v>24</v>
      </c>
      <c r="C22" s="99">
        <f>SUM(C19:C21)</f>
        <v>0</v>
      </c>
      <c r="D22" s="99">
        <f>SUM(D19:D21)</f>
        <v>33012</v>
      </c>
      <c r="E22" s="99">
        <f>SUM(E19:E21)</f>
        <v>0</v>
      </c>
      <c r="F22" s="99">
        <f>SUM(F19:F21)</f>
        <v>18</v>
      </c>
      <c r="G22" s="99">
        <f>SUM(G19:G21)</f>
        <v>0</v>
      </c>
      <c r="H22" s="99">
        <f t="shared" ref="H22:L22" si="8">SUM(H19:H21)</f>
        <v>0</v>
      </c>
      <c r="I22" s="99">
        <f t="shared" si="8"/>
        <v>0</v>
      </c>
      <c r="J22" s="99">
        <f t="shared" si="8"/>
        <v>0</v>
      </c>
      <c r="K22" s="99">
        <f t="shared" si="8"/>
        <v>0</v>
      </c>
      <c r="L22" s="99">
        <f t="shared" si="8"/>
        <v>33030</v>
      </c>
      <c r="M22" s="102">
        <f>K22-(C22+E22+G22+I22)</f>
        <v>0</v>
      </c>
      <c r="N22" s="102">
        <f>L22-(D22+F22+H22+J22)</f>
        <v>0</v>
      </c>
    </row>
    <row r="23" spans="1:14" ht="15.75" thickBot="1">
      <c r="A23" s="6">
        <v>16</v>
      </c>
      <c r="B23" s="11" t="s">
        <v>25</v>
      </c>
      <c r="C23" s="115">
        <v>0</v>
      </c>
      <c r="D23" s="115"/>
      <c r="E23" s="115">
        <v>0</v>
      </c>
      <c r="F23" s="115"/>
      <c r="G23" s="115">
        <v>0</v>
      </c>
      <c r="H23" s="115"/>
      <c r="I23" s="115"/>
      <c r="J23" s="115"/>
      <c r="K23" s="95">
        <f t="shared" ref="K23" si="9">C23+E23+G23+I23</f>
        <v>0</v>
      </c>
      <c r="L23" s="96">
        <f t="shared" ref="L23" si="10">D23+F23+H23+J23</f>
        <v>0</v>
      </c>
      <c r="M23" s="4"/>
      <c r="N23" s="4"/>
    </row>
    <row r="24" spans="1:14" ht="15.75" thickBot="1">
      <c r="A24" s="6">
        <v>17</v>
      </c>
      <c r="B24" s="11" t="s">
        <v>26</v>
      </c>
      <c r="C24" s="115">
        <v>0</v>
      </c>
      <c r="D24" s="115">
        <v>12498</v>
      </c>
      <c r="E24" s="115">
        <v>0</v>
      </c>
      <c r="F24" s="115"/>
      <c r="G24" s="115">
        <v>0</v>
      </c>
      <c r="H24" s="115"/>
      <c r="I24" s="115"/>
      <c r="J24" s="115"/>
      <c r="K24" s="95">
        <f t="shared" ref="K24" si="11">C24+E24+G24+I24</f>
        <v>0</v>
      </c>
      <c r="L24" s="96">
        <f t="shared" ref="L24" si="12">D24+F24+H24+J24</f>
        <v>12498</v>
      </c>
      <c r="M24" s="4"/>
      <c r="N24" s="4"/>
    </row>
    <row r="25" spans="1:14" s="103" customFormat="1" ht="26.25" thickBot="1">
      <c r="A25" s="97">
        <v>18</v>
      </c>
      <c r="B25" s="98" t="s">
        <v>27</v>
      </c>
      <c r="C25" s="100">
        <f>SUM(C23:C24)</f>
        <v>0</v>
      </c>
      <c r="D25" s="100">
        <f t="shared" ref="D25:L25" si="13">SUM(D23:D24)</f>
        <v>12498</v>
      </c>
      <c r="E25" s="100">
        <f t="shared" si="13"/>
        <v>0</v>
      </c>
      <c r="F25" s="100">
        <f t="shared" si="13"/>
        <v>0</v>
      </c>
      <c r="G25" s="100">
        <f t="shared" si="13"/>
        <v>0</v>
      </c>
      <c r="H25" s="100">
        <f t="shared" si="13"/>
        <v>0</v>
      </c>
      <c r="I25" s="100">
        <f t="shared" si="13"/>
        <v>0</v>
      </c>
      <c r="J25" s="100">
        <f t="shared" si="13"/>
        <v>0</v>
      </c>
      <c r="K25" s="100">
        <f t="shared" si="13"/>
        <v>0</v>
      </c>
      <c r="L25" s="101">
        <f t="shared" si="13"/>
        <v>12498</v>
      </c>
      <c r="M25" s="102">
        <f t="shared" ref="M25:N27" si="14">K25-(C25+E25+G25+I25)</f>
        <v>0</v>
      </c>
      <c r="N25" s="102">
        <f t="shared" si="14"/>
        <v>0</v>
      </c>
    </row>
    <row r="26" spans="1:14" ht="26.25" thickBot="1">
      <c r="A26" s="8">
        <v>19</v>
      </c>
      <c r="B26" s="9" t="s">
        <v>28</v>
      </c>
      <c r="C26" s="10">
        <f>C18+C22+C25</f>
        <v>38565</v>
      </c>
      <c r="D26" s="10">
        <f t="shared" ref="D26:L26" si="15">D18+D22+D25</f>
        <v>45510</v>
      </c>
      <c r="E26" s="10">
        <f t="shared" si="15"/>
        <v>39315</v>
      </c>
      <c r="F26" s="10">
        <f t="shared" si="15"/>
        <v>7530</v>
      </c>
      <c r="G26" s="10">
        <f t="shared" si="15"/>
        <v>15690</v>
      </c>
      <c r="H26" s="10">
        <f t="shared" si="15"/>
        <v>0</v>
      </c>
      <c r="I26" s="10">
        <f t="shared" si="15"/>
        <v>15</v>
      </c>
      <c r="J26" s="10">
        <f t="shared" si="15"/>
        <v>49.75</v>
      </c>
      <c r="K26" s="10">
        <f t="shared" si="15"/>
        <v>375810</v>
      </c>
      <c r="L26" s="21">
        <f t="shared" si="15"/>
        <v>53089.75</v>
      </c>
      <c r="M26" s="27">
        <f t="shared" si="14"/>
        <v>282225</v>
      </c>
      <c r="N26" s="27">
        <f t="shared" si="14"/>
        <v>0</v>
      </c>
    </row>
    <row r="27" spans="1:14" s="144" customFormat="1" ht="15.75" thickBot="1">
      <c r="A27" s="139">
        <v>20</v>
      </c>
      <c r="B27" s="140" t="s">
        <v>29</v>
      </c>
      <c r="C27" s="141">
        <f>C26+C7</f>
        <v>309195</v>
      </c>
      <c r="D27" s="142">
        <f t="shared" ref="D27:L27" si="16">D7+D26</f>
        <v>355727</v>
      </c>
      <c r="E27" s="142">
        <f t="shared" si="16"/>
        <v>50379</v>
      </c>
      <c r="F27" s="142">
        <f t="shared" si="16"/>
        <v>35151</v>
      </c>
      <c r="G27" s="142">
        <f t="shared" si="16"/>
        <v>16221</v>
      </c>
      <c r="H27" s="142">
        <f t="shared" si="16"/>
        <v>46613</v>
      </c>
      <c r="I27" s="142">
        <f t="shared" si="16"/>
        <v>15</v>
      </c>
      <c r="J27" s="142">
        <f t="shared" si="16"/>
        <v>49.75</v>
      </c>
      <c r="K27" s="142">
        <f t="shared" si="16"/>
        <v>375810</v>
      </c>
      <c r="L27" s="141">
        <f t="shared" si="16"/>
        <v>437540.75</v>
      </c>
      <c r="M27" s="143">
        <f t="shared" si="14"/>
        <v>0</v>
      </c>
      <c r="N27" s="143">
        <f t="shared" si="14"/>
        <v>0</v>
      </c>
    </row>
    <row r="28" spans="1:14" ht="10.5" customHeight="1" thickBot="1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29" spans="1:14" ht="10.5" customHeight="1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4" ht="26.25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4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ht="19.5" thickBot="1">
      <c r="A32" s="5"/>
      <c r="B32" s="156" t="s">
        <v>31</v>
      </c>
      <c r="C32" s="157"/>
      <c r="D32" s="4"/>
      <c r="E32" s="4"/>
      <c r="F32" s="4"/>
      <c r="G32" s="4"/>
      <c r="H32" s="4"/>
      <c r="I32" s="4"/>
      <c r="J32" s="4"/>
      <c r="K32" s="4"/>
      <c r="L32" s="4"/>
    </row>
    <row r="33" spans="1:14" ht="16.5" thickBot="1">
      <c r="A33" s="158" t="s">
        <v>19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60"/>
    </row>
    <row r="34" spans="1:14" ht="16.5" thickBot="1">
      <c r="A34" s="158" t="s">
        <v>54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60"/>
    </row>
    <row r="35" spans="1:14" ht="15.75" thickBot="1">
      <c r="A35" s="6"/>
      <c r="B35" s="7"/>
      <c r="C35" s="161" t="s">
        <v>4</v>
      </c>
      <c r="D35" s="162"/>
      <c r="E35" s="161" t="s">
        <v>5</v>
      </c>
      <c r="F35" s="162"/>
      <c r="G35" s="161" t="s">
        <v>6</v>
      </c>
      <c r="H35" s="162"/>
      <c r="I35" s="161" t="s">
        <v>7</v>
      </c>
      <c r="J35" s="162"/>
      <c r="K35" s="161" t="s">
        <v>0</v>
      </c>
      <c r="L35" s="162"/>
    </row>
    <row r="36" spans="1:14" ht="15.75" thickBot="1">
      <c r="A36" s="6"/>
      <c r="B36" s="7"/>
      <c r="C36" s="7" t="s">
        <v>2</v>
      </c>
      <c r="D36" s="7" t="s">
        <v>8</v>
      </c>
      <c r="E36" s="7" t="s">
        <v>9</v>
      </c>
      <c r="F36" s="7" t="s">
        <v>8</v>
      </c>
      <c r="G36" s="7" t="s">
        <v>2</v>
      </c>
      <c r="H36" s="7" t="s">
        <v>8</v>
      </c>
      <c r="I36" s="7" t="s">
        <v>2</v>
      </c>
      <c r="J36" s="7" t="s">
        <v>8</v>
      </c>
      <c r="K36" s="7" t="s">
        <v>2</v>
      </c>
      <c r="L36" s="7" t="s">
        <v>8</v>
      </c>
    </row>
    <row r="37" spans="1:14" ht="15.75" thickBot="1">
      <c r="A37" s="8">
        <v>1</v>
      </c>
      <c r="B37" s="9" t="s">
        <v>10</v>
      </c>
      <c r="C37" s="1">
        <v>154674</v>
      </c>
      <c r="D37" s="1">
        <v>158692</v>
      </c>
      <c r="E37" s="1">
        <v>44189</v>
      </c>
      <c r="F37" s="1">
        <v>43501</v>
      </c>
      <c r="G37" s="1">
        <v>20563</v>
      </c>
      <c r="H37" s="1">
        <v>40227</v>
      </c>
      <c r="I37" s="1">
        <v>0</v>
      </c>
      <c r="J37" s="1">
        <v>0</v>
      </c>
      <c r="K37" s="95">
        <f>C37+E37+G37+I37</f>
        <v>219426</v>
      </c>
      <c r="L37" s="96">
        <f t="shared" ref="L37" si="17">D37+F37+H37+J37</f>
        <v>242420</v>
      </c>
      <c r="M37" s="37">
        <f>K37-(C37+E37+G37+I37)</f>
        <v>0</v>
      </c>
      <c r="N37" s="37">
        <f>L37-(D37+F37+H37+J37)</f>
        <v>0</v>
      </c>
    </row>
    <row r="38" spans="1:14" ht="15.75" thickBot="1">
      <c r="A38" s="8"/>
      <c r="B38" s="9" t="s">
        <v>11</v>
      </c>
      <c r="C38" s="42"/>
      <c r="D38" s="43"/>
      <c r="E38" s="43"/>
      <c r="F38" s="43"/>
      <c r="G38" s="43"/>
      <c r="H38" s="43"/>
      <c r="I38" s="43"/>
      <c r="J38" s="44"/>
      <c r="K38" s="95">
        <f t="shared" ref="K38:K47" si="18">C38+E38+G38+I38</f>
        <v>0</v>
      </c>
      <c r="L38" s="96">
        <f t="shared" ref="L38:L46" si="19">D38+F38+H38+J38</f>
        <v>0</v>
      </c>
    </row>
    <row r="39" spans="1:14" ht="15.75" thickBot="1">
      <c r="A39" s="6">
        <v>2</v>
      </c>
      <c r="B39" s="41" t="s">
        <v>12</v>
      </c>
      <c r="C39" s="45">
        <v>468</v>
      </c>
      <c r="D39" s="45">
        <v>0</v>
      </c>
      <c r="E39" s="45">
        <v>312</v>
      </c>
      <c r="F39" s="45">
        <v>0</v>
      </c>
      <c r="G39" s="45">
        <v>468</v>
      </c>
      <c r="H39" s="45">
        <v>0</v>
      </c>
      <c r="I39" s="45">
        <v>37</v>
      </c>
      <c r="J39" s="45">
        <v>0</v>
      </c>
      <c r="K39" s="95">
        <f t="shared" si="18"/>
        <v>1285</v>
      </c>
      <c r="L39" s="96">
        <f t="shared" si="19"/>
        <v>0</v>
      </c>
      <c r="N39" s="38"/>
    </row>
    <row r="40" spans="1:14" ht="15.75" thickBot="1">
      <c r="A40" s="6">
        <v>3</v>
      </c>
      <c r="B40" s="41" t="s">
        <v>13</v>
      </c>
      <c r="C40" s="45">
        <v>9023</v>
      </c>
      <c r="D40" s="45">
        <v>39</v>
      </c>
      <c r="E40" s="45">
        <v>2995</v>
      </c>
      <c r="F40" s="45">
        <v>0</v>
      </c>
      <c r="G40" s="45">
        <v>2048</v>
      </c>
      <c r="H40" s="45">
        <v>0</v>
      </c>
      <c r="I40" s="45">
        <v>468</v>
      </c>
      <c r="J40" s="45">
        <v>0</v>
      </c>
      <c r="K40" s="95">
        <f t="shared" si="18"/>
        <v>14534</v>
      </c>
      <c r="L40" s="96">
        <f t="shared" si="19"/>
        <v>39</v>
      </c>
    </row>
    <row r="41" spans="1:14" ht="15.75" thickBot="1">
      <c r="A41" s="6">
        <v>4</v>
      </c>
      <c r="B41" s="41" t="s">
        <v>3</v>
      </c>
      <c r="C41" s="45">
        <v>729</v>
      </c>
      <c r="D41" s="45">
        <v>0</v>
      </c>
      <c r="E41" s="45">
        <v>8</v>
      </c>
      <c r="F41" s="45">
        <v>0</v>
      </c>
      <c r="G41" s="45">
        <v>390</v>
      </c>
      <c r="H41" s="45">
        <v>0</v>
      </c>
      <c r="I41" s="45">
        <v>62</v>
      </c>
      <c r="J41" s="45">
        <v>0</v>
      </c>
      <c r="K41" s="95">
        <f t="shared" si="18"/>
        <v>1189</v>
      </c>
      <c r="L41" s="96">
        <f t="shared" si="19"/>
        <v>0</v>
      </c>
    </row>
    <row r="42" spans="1:14" ht="15.75" thickBot="1">
      <c r="A42" s="6">
        <v>5</v>
      </c>
      <c r="B42" s="41" t="s">
        <v>14</v>
      </c>
      <c r="C42" s="45">
        <v>156</v>
      </c>
      <c r="D42" s="45">
        <v>100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95">
        <f t="shared" si="18"/>
        <v>156</v>
      </c>
      <c r="L42" s="96">
        <f t="shared" si="19"/>
        <v>100</v>
      </c>
    </row>
    <row r="43" spans="1:14" ht="15.75" thickBot="1">
      <c r="A43" s="6">
        <v>6</v>
      </c>
      <c r="B43" s="41" t="s">
        <v>15</v>
      </c>
      <c r="C43" s="45">
        <v>6008</v>
      </c>
      <c r="D43" s="45">
        <v>3941</v>
      </c>
      <c r="E43" s="45">
        <v>2496</v>
      </c>
      <c r="F43" s="45">
        <v>0</v>
      </c>
      <c r="G43" s="45">
        <v>1857</v>
      </c>
      <c r="H43" s="45">
        <v>1359</v>
      </c>
      <c r="I43" s="45">
        <v>718</v>
      </c>
      <c r="J43" s="45">
        <v>0</v>
      </c>
      <c r="K43" s="95">
        <f t="shared" si="18"/>
        <v>11079</v>
      </c>
      <c r="L43" s="96">
        <f t="shared" si="19"/>
        <v>5300</v>
      </c>
    </row>
    <row r="44" spans="1:14" ht="15.75" thickBot="1">
      <c r="A44" s="6">
        <v>7</v>
      </c>
      <c r="B44" s="41" t="s">
        <v>16</v>
      </c>
      <c r="C44" s="45">
        <v>1504</v>
      </c>
      <c r="D44" s="45">
        <v>1515</v>
      </c>
      <c r="E44" s="45">
        <v>1248</v>
      </c>
      <c r="F44" s="45">
        <v>0</v>
      </c>
      <c r="G44" s="45">
        <v>753</v>
      </c>
      <c r="H44" s="45">
        <v>240</v>
      </c>
      <c r="I44" s="45">
        <v>156</v>
      </c>
      <c r="J44" s="45">
        <v>0</v>
      </c>
      <c r="K44" s="95">
        <f t="shared" si="18"/>
        <v>3661</v>
      </c>
      <c r="L44" s="96">
        <f t="shared" si="19"/>
        <v>1755</v>
      </c>
    </row>
    <row r="45" spans="1:14" ht="15.75" thickBot="1">
      <c r="A45" s="6">
        <v>8</v>
      </c>
      <c r="B45" s="41" t="s">
        <v>17</v>
      </c>
      <c r="C45" s="45">
        <v>581</v>
      </c>
      <c r="D45" s="45">
        <v>260</v>
      </c>
      <c r="E45" s="45">
        <v>0</v>
      </c>
      <c r="F45" s="45">
        <v>0</v>
      </c>
      <c r="G45" s="45">
        <v>0</v>
      </c>
      <c r="H45" s="45">
        <v>40</v>
      </c>
      <c r="I45" s="45">
        <v>19</v>
      </c>
      <c r="J45" s="45">
        <v>0</v>
      </c>
      <c r="K45" s="95">
        <f t="shared" si="18"/>
        <v>600</v>
      </c>
      <c r="L45" s="96">
        <f t="shared" si="19"/>
        <v>300</v>
      </c>
    </row>
    <row r="46" spans="1:14" ht="15.75" thickBot="1">
      <c r="A46" s="6">
        <v>9</v>
      </c>
      <c r="B46" s="41" t="s">
        <v>18</v>
      </c>
      <c r="C46" s="45">
        <v>328</v>
      </c>
      <c r="D46" s="45">
        <v>312</v>
      </c>
      <c r="E46" s="45">
        <v>0</v>
      </c>
      <c r="F46" s="45">
        <v>0</v>
      </c>
      <c r="G46" s="45">
        <v>0</v>
      </c>
      <c r="H46" s="45">
        <v>20</v>
      </c>
      <c r="I46" s="45">
        <v>156</v>
      </c>
      <c r="J46" s="45">
        <v>0</v>
      </c>
      <c r="K46" s="95">
        <f t="shared" si="18"/>
        <v>484</v>
      </c>
      <c r="L46" s="96">
        <f t="shared" si="19"/>
        <v>332</v>
      </c>
    </row>
    <row r="47" spans="1:14" ht="15.75" thickBot="1">
      <c r="A47" s="6">
        <v>10</v>
      </c>
      <c r="B47" s="41" t="s">
        <v>20</v>
      </c>
      <c r="C47" s="45">
        <v>28956</v>
      </c>
      <c r="D47" s="45">
        <v>0</v>
      </c>
      <c r="E47" s="45">
        <v>7563</v>
      </c>
      <c r="F47" s="45">
        <v>0</v>
      </c>
      <c r="G47" s="45">
        <v>4230</v>
      </c>
      <c r="H47" s="45">
        <v>0</v>
      </c>
      <c r="I47" s="45">
        <v>0</v>
      </c>
      <c r="J47" s="45">
        <v>0</v>
      </c>
      <c r="K47" s="95">
        <f t="shared" si="18"/>
        <v>40749</v>
      </c>
      <c r="L47" s="96">
        <v>0</v>
      </c>
    </row>
    <row r="48" spans="1:14" s="103" customFormat="1" ht="15.75" thickBot="1">
      <c r="A48" s="97">
        <v>11</v>
      </c>
      <c r="B48" s="98" t="s">
        <v>21</v>
      </c>
      <c r="C48" s="104">
        <f>SUM(C39:C47)</f>
        <v>47753</v>
      </c>
      <c r="D48" s="104">
        <f t="shared" ref="D48:L48" si="20">SUM(D39:D47)</f>
        <v>6167</v>
      </c>
      <c r="E48" s="104">
        <f t="shared" si="20"/>
        <v>14622</v>
      </c>
      <c r="F48" s="104">
        <f t="shared" si="20"/>
        <v>0</v>
      </c>
      <c r="G48" s="104">
        <f t="shared" si="20"/>
        <v>9746</v>
      </c>
      <c r="H48" s="104">
        <f t="shared" si="20"/>
        <v>1659</v>
      </c>
      <c r="I48" s="104">
        <f t="shared" si="20"/>
        <v>1616</v>
      </c>
      <c r="J48" s="104">
        <f t="shared" si="20"/>
        <v>0</v>
      </c>
      <c r="K48" s="100">
        <f t="shared" si="20"/>
        <v>73737</v>
      </c>
      <c r="L48" s="100">
        <f t="shared" si="20"/>
        <v>7826</v>
      </c>
      <c r="M48" s="104">
        <f>K48-(C48+E48+G48+I48)</f>
        <v>0</v>
      </c>
      <c r="N48" s="104">
        <f>L48-(D48+F48+H48+J48)</f>
        <v>0</v>
      </c>
    </row>
    <row r="49" spans="1:14" ht="15.75" thickBot="1">
      <c r="A49" s="6">
        <v>12</v>
      </c>
      <c r="B49" s="46" t="s">
        <v>22</v>
      </c>
      <c r="C49" s="45">
        <v>4843</v>
      </c>
      <c r="D49" s="45">
        <v>2800</v>
      </c>
      <c r="E49" s="45">
        <v>936</v>
      </c>
      <c r="F49" s="45">
        <v>0</v>
      </c>
      <c r="G49" s="45">
        <v>936</v>
      </c>
      <c r="H49" s="45">
        <v>400</v>
      </c>
      <c r="I49" s="45">
        <v>187</v>
      </c>
      <c r="J49" s="45">
        <v>0</v>
      </c>
      <c r="K49" s="95">
        <f>C49+E49+G49+I49</f>
        <v>6902</v>
      </c>
      <c r="L49" s="96">
        <f t="shared" ref="L49" si="21">D49+F49+H49+J49</f>
        <v>3200</v>
      </c>
    </row>
    <row r="50" spans="1:14" ht="15.75" thickBot="1">
      <c r="A50" s="13">
        <v>13</v>
      </c>
      <c r="B50" s="47" t="s">
        <v>1</v>
      </c>
      <c r="C50" s="45">
        <v>7668</v>
      </c>
      <c r="D50" s="45">
        <v>52</v>
      </c>
      <c r="E50" s="45">
        <v>2496</v>
      </c>
      <c r="F50" s="45">
        <v>0</v>
      </c>
      <c r="G50" s="45">
        <v>1285</v>
      </c>
      <c r="H50" s="45">
        <v>0</v>
      </c>
      <c r="I50" s="45">
        <v>468</v>
      </c>
      <c r="J50" s="45">
        <v>0</v>
      </c>
      <c r="K50" s="95">
        <f t="shared" ref="K50:K51" si="22">C50+E50+G50+I50</f>
        <v>11917</v>
      </c>
      <c r="L50" s="96">
        <f t="shared" ref="L50:L51" si="23">D50+F50+H50+J50</f>
        <v>52</v>
      </c>
    </row>
    <row r="51" spans="1:14" ht="15.75" thickBot="1">
      <c r="A51" s="15">
        <v>14</v>
      </c>
      <c r="B51" s="48" t="s">
        <v>23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95">
        <f t="shared" si="22"/>
        <v>0</v>
      </c>
      <c r="L51" s="96">
        <f t="shared" si="23"/>
        <v>0</v>
      </c>
    </row>
    <row r="52" spans="1:14" s="103" customFormat="1" ht="15.75" thickBot="1">
      <c r="A52" s="97">
        <v>15</v>
      </c>
      <c r="B52" s="98" t="s">
        <v>24</v>
      </c>
      <c r="C52" s="100">
        <f>SUM(C49:C51)</f>
        <v>12511</v>
      </c>
      <c r="D52" s="100">
        <f t="shared" ref="D52:L52" si="24">SUM(D49:D51)</f>
        <v>2852</v>
      </c>
      <c r="E52" s="100">
        <f t="shared" si="24"/>
        <v>3432</v>
      </c>
      <c r="F52" s="100">
        <f t="shared" si="24"/>
        <v>0</v>
      </c>
      <c r="G52" s="100">
        <f t="shared" si="24"/>
        <v>2221</v>
      </c>
      <c r="H52" s="100">
        <f t="shared" si="24"/>
        <v>400</v>
      </c>
      <c r="I52" s="100">
        <f t="shared" si="24"/>
        <v>655</v>
      </c>
      <c r="J52" s="100">
        <f t="shared" si="24"/>
        <v>0</v>
      </c>
      <c r="K52" s="100">
        <f t="shared" si="24"/>
        <v>18819</v>
      </c>
      <c r="L52" s="100">
        <f t="shared" si="24"/>
        <v>3252</v>
      </c>
      <c r="M52" s="104">
        <f>K52-(C52+E52+G52+I52)</f>
        <v>0</v>
      </c>
      <c r="N52" s="104">
        <f>L52-(D52+F52+H52+J52)</f>
        <v>0</v>
      </c>
    </row>
    <row r="53" spans="1:14" ht="15.75" thickBot="1">
      <c r="A53" s="6">
        <v>16</v>
      </c>
      <c r="B53" s="11" t="s">
        <v>25</v>
      </c>
      <c r="C53" s="7"/>
      <c r="D53" s="7"/>
      <c r="E53" s="7"/>
      <c r="F53" s="7"/>
      <c r="G53" s="7"/>
      <c r="H53" s="7"/>
      <c r="I53" s="7"/>
      <c r="J53" s="7"/>
      <c r="K53" s="10">
        <f>C53+E53+G53+I53</f>
        <v>0</v>
      </c>
      <c r="L53" s="10">
        <f>D53+F53+H53+J53</f>
        <v>0</v>
      </c>
    </row>
    <row r="54" spans="1:14" ht="15.75" thickBot="1">
      <c r="A54" s="6">
        <v>17</v>
      </c>
      <c r="B54" s="11" t="s">
        <v>26</v>
      </c>
      <c r="C54" s="7"/>
      <c r="D54" s="7"/>
      <c r="E54" s="7"/>
      <c r="F54" s="7"/>
      <c r="G54" s="7"/>
      <c r="H54" s="7"/>
      <c r="I54" s="7"/>
      <c r="J54" s="7"/>
      <c r="K54" s="10">
        <f>C54+E54+G54+I54</f>
        <v>0</v>
      </c>
      <c r="L54" s="10">
        <f>D54+F54+H54+J54</f>
        <v>0</v>
      </c>
    </row>
    <row r="55" spans="1:14" s="103" customFormat="1" ht="26.25" thickBot="1">
      <c r="A55" s="97">
        <v>18</v>
      </c>
      <c r="B55" s="98" t="s">
        <v>27</v>
      </c>
      <c r="C55" s="100">
        <f>SUM(C53:C54)</f>
        <v>0</v>
      </c>
      <c r="D55" s="100">
        <f t="shared" ref="D55:L55" si="25">SUM(D53:D54)</f>
        <v>0</v>
      </c>
      <c r="E55" s="100">
        <f t="shared" si="25"/>
        <v>0</v>
      </c>
      <c r="F55" s="100">
        <f t="shared" si="25"/>
        <v>0</v>
      </c>
      <c r="G55" s="100">
        <f t="shared" si="25"/>
        <v>0</v>
      </c>
      <c r="H55" s="100">
        <f t="shared" si="25"/>
        <v>0</v>
      </c>
      <c r="I55" s="100">
        <f t="shared" si="25"/>
        <v>0</v>
      </c>
      <c r="J55" s="100">
        <f t="shared" si="25"/>
        <v>0</v>
      </c>
      <c r="K55" s="100">
        <f t="shared" si="25"/>
        <v>0</v>
      </c>
      <c r="L55" s="100">
        <f t="shared" si="25"/>
        <v>0</v>
      </c>
      <c r="M55" s="104">
        <f t="shared" ref="M55:N57" si="26">K55-(C55+E55+G55+I55)</f>
        <v>0</v>
      </c>
      <c r="N55" s="104">
        <f t="shared" si="26"/>
        <v>0</v>
      </c>
    </row>
    <row r="56" spans="1:14" ht="26.25" thickBot="1">
      <c r="A56" s="8">
        <v>19</v>
      </c>
      <c r="B56" s="9" t="s">
        <v>28</v>
      </c>
      <c r="C56" s="10">
        <f>C48+C52+C55</f>
        <v>60264</v>
      </c>
      <c r="D56" s="10">
        <f t="shared" ref="D56:L56" si="27">D48+D52+D55</f>
        <v>9019</v>
      </c>
      <c r="E56" s="10">
        <f t="shared" si="27"/>
        <v>18054</v>
      </c>
      <c r="F56" s="10">
        <f t="shared" si="27"/>
        <v>0</v>
      </c>
      <c r="G56" s="10">
        <f t="shared" si="27"/>
        <v>11967</v>
      </c>
      <c r="H56" s="10">
        <f t="shared" si="27"/>
        <v>2059</v>
      </c>
      <c r="I56" s="10">
        <f t="shared" si="27"/>
        <v>2271</v>
      </c>
      <c r="J56" s="10">
        <f t="shared" si="27"/>
        <v>0</v>
      </c>
      <c r="K56" s="10">
        <f t="shared" si="27"/>
        <v>92556</v>
      </c>
      <c r="L56" s="10">
        <f t="shared" si="27"/>
        <v>11078</v>
      </c>
      <c r="M56" s="37">
        <f t="shared" si="26"/>
        <v>0</v>
      </c>
      <c r="N56" s="37">
        <f t="shared" si="26"/>
        <v>0</v>
      </c>
    </row>
    <row r="57" spans="1:14" s="144" customFormat="1" ht="15.75" thickBot="1">
      <c r="A57" s="139">
        <v>20</v>
      </c>
      <c r="B57" s="140" t="s">
        <v>29</v>
      </c>
      <c r="C57" s="141">
        <f>C56+C37</f>
        <v>214938</v>
      </c>
      <c r="D57" s="142">
        <f t="shared" ref="D57:L57" si="28">D37+D56</f>
        <v>167711</v>
      </c>
      <c r="E57" s="142">
        <f t="shared" si="28"/>
        <v>62243</v>
      </c>
      <c r="F57" s="142">
        <f t="shared" si="28"/>
        <v>43501</v>
      </c>
      <c r="G57" s="142">
        <f t="shared" si="28"/>
        <v>32530</v>
      </c>
      <c r="H57" s="142">
        <f t="shared" si="28"/>
        <v>42286</v>
      </c>
      <c r="I57" s="142">
        <f t="shared" si="28"/>
        <v>2271</v>
      </c>
      <c r="J57" s="142">
        <f t="shared" si="28"/>
        <v>0</v>
      </c>
      <c r="K57" s="142">
        <f t="shared" si="28"/>
        <v>311982</v>
      </c>
      <c r="L57" s="141">
        <f t="shared" si="28"/>
        <v>253498</v>
      </c>
      <c r="M57" s="145">
        <f t="shared" si="26"/>
        <v>0</v>
      </c>
      <c r="N57" s="145">
        <f t="shared" si="26"/>
        <v>0</v>
      </c>
    </row>
    <row r="58" spans="1:14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4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4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4" ht="6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4" ht="19.5" thickBot="1">
      <c r="A62" s="5"/>
      <c r="B62" s="156" t="s">
        <v>32</v>
      </c>
      <c r="C62" s="157"/>
      <c r="D62" s="4"/>
      <c r="E62" s="4"/>
      <c r="F62" s="4"/>
      <c r="G62" s="4"/>
      <c r="H62" s="4"/>
      <c r="I62" s="4"/>
      <c r="J62" s="4"/>
      <c r="K62" s="4"/>
      <c r="L62" s="4"/>
    </row>
    <row r="63" spans="1:14" ht="16.5" thickBot="1">
      <c r="A63" s="158" t="s">
        <v>19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60"/>
    </row>
    <row r="64" spans="1:14" ht="16.5" thickBot="1">
      <c r="A64" s="158" t="s">
        <v>54</v>
      </c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60"/>
    </row>
    <row r="65" spans="1:14" ht="15.75" thickBot="1">
      <c r="A65" s="6"/>
      <c r="B65" s="7"/>
      <c r="C65" s="161" t="s">
        <v>4</v>
      </c>
      <c r="D65" s="162"/>
      <c r="E65" s="161" t="s">
        <v>5</v>
      </c>
      <c r="F65" s="162"/>
      <c r="G65" s="161" t="s">
        <v>6</v>
      </c>
      <c r="H65" s="162"/>
      <c r="I65" s="161" t="s">
        <v>7</v>
      </c>
      <c r="J65" s="162"/>
      <c r="K65" s="161" t="s">
        <v>0</v>
      </c>
      <c r="L65" s="162"/>
    </row>
    <row r="66" spans="1:14" ht="15.75" thickBot="1">
      <c r="A66" s="6"/>
      <c r="B66" s="7"/>
      <c r="C66" s="7" t="s">
        <v>2</v>
      </c>
      <c r="D66" s="7" t="s">
        <v>8</v>
      </c>
      <c r="E66" s="7" t="s">
        <v>9</v>
      </c>
      <c r="F66" s="7" t="s">
        <v>8</v>
      </c>
      <c r="G66" s="7" t="s">
        <v>2</v>
      </c>
      <c r="H66" s="7" t="s">
        <v>8</v>
      </c>
      <c r="I66" s="7" t="s">
        <v>2</v>
      </c>
      <c r="J66" s="7" t="s">
        <v>8</v>
      </c>
      <c r="K66" s="7" t="s">
        <v>2</v>
      </c>
      <c r="L66" s="7" t="s">
        <v>8</v>
      </c>
    </row>
    <row r="67" spans="1:14" ht="15.75" thickBot="1">
      <c r="A67" s="8">
        <v>1</v>
      </c>
      <c r="B67" s="9" t="s">
        <v>10</v>
      </c>
      <c r="C67" s="3">
        <v>282043</v>
      </c>
      <c r="D67" s="3">
        <v>293338</v>
      </c>
      <c r="E67" s="3">
        <v>100611</v>
      </c>
      <c r="F67" s="3">
        <v>78199</v>
      </c>
      <c r="G67" s="3">
        <v>7963</v>
      </c>
      <c r="H67" s="3">
        <v>7626</v>
      </c>
      <c r="I67" s="3"/>
      <c r="J67" s="3"/>
      <c r="K67" s="95">
        <f>C67+E67+G67+I67</f>
        <v>390617</v>
      </c>
      <c r="L67" s="96">
        <f t="shared" ref="L67" si="29">D67+F67+H67+J67</f>
        <v>379163</v>
      </c>
      <c r="M67" s="37">
        <f>K67-(C67+E67+G67+I67)</f>
        <v>0</v>
      </c>
      <c r="N67" s="37">
        <f>L67-(D67+F67+H67+J67)</f>
        <v>0</v>
      </c>
    </row>
    <row r="68" spans="1:14" ht="15.75" thickBot="1">
      <c r="A68" s="8"/>
      <c r="B68" s="9" t="s">
        <v>11</v>
      </c>
      <c r="C68" s="34"/>
      <c r="D68" s="32"/>
      <c r="E68" s="32"/>
      <c r="F68" s="32"/>
      <c r="G68" s="32"/>
      <c r="H68" s="32"/>
      <c r="I68" s="32"/>
      <c r="J68" s="33"/>
      <c r="K68" s="95">
        <f t="shared" ref="K68:K77" si="30">C68+E68+G68+I68</f>
        <v>0</v>
      </c>
      <c r="L68" s="96">
        <f t="shared" ref="L68:L77" si="31">D68+F68+H68+J68</f>
        <v>0</v>
      </c>
    </row>
    <row r="69" spans="1:14" ht="15.75" thickBot="1">
      <c r="A69" s="6">
        <v>2</v>
      </c>
      <c r="B69" s="11" t="s">
        <v>12</v>
      </c>
      <c r="C69" s="3">
        <v>10248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/>
      <c r="J69" s="3"/>
      <c r="K69" s="95">
        <f t="shared" si="30"/>
        <v>10248</v>
      </c>
      <c r="L69" s="96">
        <f t="shared" si="31"/>
        <v>0</v>
      </c>
      <c r="N69" s="38"/>
    </row>
    <row r="70" spans="1:14" ht="15.75" thickBot="1">
      <c r="A70" s="6">
        <v>3</v>
      </c>
      <c r="B70" s="11" t="s">
        <v>13</v>
      </c>
      <c r="C70" s="3">
        <v>11285</v>
      </c>
      <c r="D70" s="3">
        <v>513</v>
      </c>
      <c r="E70" s="3">
        <v>0</v>
      </c>
      <c r="F70" s="3">
        <v>0</v>
      </c>
      <c r="G70" s="3">
        <v>97</v>
      </c>
      <c r="H70" s="3">
        <v>0</v>
      </c>
      <c r="I70" s="3"/>
      <c r="J70" s="3"/>
      <c r="K70" s="95">
        <f t="shared" si="30"/>
        <v>11382</v>
      </c>
      <c r="L70" s="96">
        <f t="shared" si="31"/>
        <v>513</v>
      </c>
    </row>
    <row r="71" spans="1:14" ht="15.75" thickBot="1">
      <c r="A71" s="6">
        <v>4</v>
      </c>
      <c r="B71" s="11" t="s">
        <v>3</v>
      </c>
      <c r="C71" s="3">
        <v>145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/>
      <c r="J71" s="3"/>
      <c r="K71" s="95">
        <f t="shared" si="30"/>
        <v>145</v>
      </c>
      <c r="L71" s="96">
        <f t="shared" si="31"/>
        <v>0</v>
      </c>
    </row>
    <row r="72" spans="1:14" ht="15.75" thickBot="1">
      <c r="A72" s="6">
        <v>5</v>
      </c>
      <c r="B72" s="11" t="s">
        <v>14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/>
      <c r="J72" s="3"/>
      <c r="K72" s="95">
        <f t="shared" si="30"/>
        <v>0</v>
      </c>
      <c r="L72" s="96">
        <f t="shared" si="31"/>
        <v>0</v>
      </c>
    </row>
    <row r="73" spans="1:14" ht="15.75" thickBot="1">
      <c r="A73" s="6">
        <v>6</v>
      </c>
      <c r="B73" s="11" t="s">
        <v>15</v>
      </c>
      <c r="C73" s="3">
        <v>1197</v>
      </c>
      <c r="D73" s="3">
        <v>962</v>
      </c>
      <c r="E73" s="3">
        <v>0</v>
      </c>
      <c r="F73" s="3">
        <v>5</v>
      </c>
      <c r="G73" s="3">
        <v>80</v>
      </c>
      <c r="H73" s="3">
        <v>525</v>
      </c>
      <c r="I73" s="3"/>
      <c r="J73" s="3"/>
      <c r="K73" s="95">
        <f t="shared" si="30"/>
        <v>1277</v>
      </c>
      <c r="L73" s="96">
        <f t="shared" si="31"/>
        <v>1492</v>
      </c>
    </row>
    <row r="74" spans="1:14" ht="15.75" thickBot="1">
      <c r="A74" s="6">
        <v>7</v>
      </c>
      <c r="B74" s="11" t="s">
        <v>16</v>
      </c>
      <c r="C74" s="3">
        <v>63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/>
      <c r="J74" s="3"/>
      <c r="K74" s="95">
        <f t="shared" si="30"/>
        <v>63</v>
      </c>
      <c r="L74" s="96">
        <f t="shared" si="31"/>
        <v>0</v>
      </c>
    </row>
    <row r="75" spans="1:14" ht="15.75" thickBot="1">
      <c r="A75" s="6">
        <v>8</v>
      </c>
      <c r="B75" s="11" t="s">
        <v>17</v>
      </c>
      <c r="C75" s="3">
        <v>130</v>
      </c>
      <c r="D75" s="3">
        <v>15</v>
      </c>
      <c r="E75" s="3">
        <v>0</v>
      </c>
      <c r="F75" s="3">
        <v>0</v>
      </c>
      <c r="G75" s="3">
        <v>0</v>
      </c>
      <c r="H75" s="3">
        <v>2</v>
      </c>
      <c r="I75" s="3"/>
      <c r="J75" s="3"/>
      <c r="K75" s="95">
        <f t="shared" si="30"/>
        <v>130</v>
      </c>
      <c r="L75" s="96">
        <f t="shared" si="31"/>
        <v>17</v>
      </c>
    </row>
    <row r="76" spans="1:14" ht="15.75" thickBot="1">
      <c r="A76" s="6">
        <v>9</v>
      </c>
      <c r="B76" s="11" t="s">
        <v>18</v>
      </c>
      <c r="C76" s="3">
        <v>10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/>
      <c r="J76" s="3"/>
      <c r="K76" s="95">
        <f t="shared" si="30"/>
        <v>10</v>
      </c>
      <c r="L76" s="96">
        <f t="shared" si="31"/>
        <v>0</v>
      </c>
    </row>
    <row r="77" spans="1:14" ht="15.75" thickBot="1">
      <c r="A77" s="6">
        <v>10</v>
      </c>
      <c r="B77" s="11" t="s">
        <v>20</v>
      </c>
      <c r="C77" s="3">
        <v>24780</v>
      </c>
      <c r="D77" s="3">
        <v>66029</v>
      </c>
      <c r="E77" s="3">
        <v>1126</v>
      </c>
      <c r="F77" s="3">
        <v>1847</v>
      </c>
      <c r="G77" s="3">
        <v>119</v>
      </c>
      <c r="H77" s="3">
        <v>416</v>
      </c>
      <c r="I77" s="3"/>
      <c r="J77" s="3"/>
      <c r="K77" s="95">
        <f t="shared" si="30"/>
        <v>26025</v>
      </c>
      <c r="L77" s="96">
        <f t="shared" si="31"/>
        <v>68292</v>
      </c>
    </row>
    <row r="78" spans="1:14" s="103" customFormat="1" ht="15.75" thickBot="1">
      <c r="A78" s="97">
        <v>11</v>
      </c>
      <c r="B78" s="98" t="s">
        <v>21</v>
      </c>
      <c r="C78" s="99">
        <f>SUM(C69:C77)</f>
        <v>47858</v>
      </c>
      <c r="D78" s="99">
        <f t="shared" ref="D78:L78" si="32">SUM(D69:D77)</f>
        <v>67519</v>
      </c>
      <c r="E78" s="99">
        <f t="shared" si="32"/>
        <v>1126</v>
      </c>
      <c r="F78" s="99">
        <f t="shared" si="32"/>
        <v>1852</v>
      </c>
      <c r="G78" s="99">
        <f t="shared" si="32"/>
        <v>296</v>
      </c>
      <c r="H78" s="99">
        <f t="shared" si="32"/>
        <v>943</v>
      </c>
      <c r="I78" s="99">
        <f t="shared" si="32"/>
        <v>0</v>
      </c>
      <c r="J78" s="99">
        <f t="shared" si="32"/>
        <v>0</v>
      </c>
      <c r="K78" s="101">
        <f t="shared" si="32"/>
        <v>49280</v>
      </c>
      <c r="L78" s="101">
        <f t="shared" si="32"/>
        <v>70314</v>
      </c>
      <c r="M78" s="104">
        <f>K78-(C78+E78+G78+I78)</f>
        <v>0</v>
      </c>
      <c r="N78" s="104">
        <f>L78-(D78+F78+H78+J78)</f>
        <v>0</v>
      </c>
    </row>
    <row r="79" spans="1:14" ht="15.75" thickBot="1">
      <c r="A79" s="6">
        <v>12</v>
      </c>
      <c r="B79" s="12" t="s">
        <v>22</v>
      </c>
      <c r="C79" s="3">
        <v>729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/>
      <c r="J79" s="3"/>
      <c r="K79" s="95">
        <f>C79+E79+G79+I79</f>
        <v>729</v>
      </c>
      <c r="L79" s="96">
        <f t="shared" ref="L79" si="33">D79+F79+H79+J79</f>
        <v>0</v>
      </c>
    </row>
    <row r="80" spans="1:14" ht="15.75" thickBot="1">
      <c r="A80" s="13">
        <v>13</v>
      </c>
      <c r="B80" s="14" t="s">
        <v>1</v>
      </c>
      <c r="C80" s="3">
        <v>13628</v>
      </c>
      <c r="D80" s="3">
        <v>2075</v>
      </c>
      <c r="E80" s="3">
        <v>0</v>
      </c>
      <c r="F80" s="3">
        <v>0</v>
      </c>
      <c r="G80" s="3">
        <v>133</v>
      </c>
      <c r="H80" s="3">
        <v>0</v>
      </c>
      <c r="I80" s="3"/>
      <c r="J80" s="3"/>
      <c r="K80" s="95">
        <f>C80+E80+G80+I80</f>
        <v>13761</v>
      </c>
      <c r="L80" s="96">
        <f t="shared" ref="L80" si="34">D80+F80+H80+J80</f>
        <v>2075</v>
      </c>
    </row>
    <row r="81" spans="1:14" ht="15.75" thickBot="1">
      <c r="A81" s="15">
        <v>14</v>
      </c>
      <c r="B81" s="16" t="s">
        <v>23</v>
      </c>
      <c r="C81" s="4">
        <v>0</v>
      </c>
      <c r="D81" s="4"/>
      <c r="E81" s="4"/>
      <c r="F81" s="4"/>
      <c r="G81" s="4"/>
      <c r="H81" s="4"/>
      <c r="I81" s="4"/>
      <c r="J81" s="4"/>
      <c r="K81" s="21">
        <v>0</v>
      </c>
      <c r="L81" s="21">
        <v>0</v>
      </c>
    </row>
    <row r="82" spans="1:14" s="103" customFormat="1" ht="15.75" thickBot="1">
      <c r="A82" s="97">
        <v>15</v>
      </c>
      <c r="B82" s="98" t="s">
        <v>24</v>
      </c>
      <c r="C82" s="100">
        <f>SUM(C79:C81)</f>
        <v>14357</v>
      </c>
      <c r="D82" s="100">
        <f t="shared" ref="D82:L82" si="35">SUM(D79:D81)</f>
        <v>2075</v>
      </c>
      <c r="E82" s="100">
        <f t="shared" si="35"/>
        <v>0</v>
      </c>
      <c r="F82" s="100">
        <f t="shared" si="35"/>
        <v>0</v>
      </c>
      <c r="G82" s="100">
        <f t="shared" si="35"/>
        <v>133</v>
      </c>
      <c r="H82" s="100">
        <f t="shared" si="35"/>
        <v>0</v>
      </c>
      <c r="I82" s="100">
        <f t="shared" si="35"/>
        <v>0</v>
      </c>
      <c r="J82" s="100">
        <f t="shared" si="35"/>
        <v>0</v>
      </c>
      <c r="K82" s="101">
        <f t="shared" si="35"/>
        <v>14490</v>
      </c>
      <c r="L82" s="101">
        <f t="shared" si="35"/>
        <v>2075</v>
      </c>
      <c r="M82" s="104">
        <f>K82-(C82+E82+G82+I82)</f>
        <v>0</v>
      </c>
      <c r="N82" s="104">
        <f>L82-(D82+F82+H82+J82)</f>
        <v>0</v>
      </c>
    </row>
    <row r="83" spans="1:14" ht="15.75" thickBot="1">
      <c r="A83" s="6">
        <v>16</v>
      </c>
      <c r="B83" s="11" t="s">
        <v>25</v>
      </c>
      <c r="C83" s="7"/>
      <c r="D83" s="7"/>
      <c r="E83" s="7"/>
      <c r="F83" s="7"/>
      <c r="G83" s="7"/>
      <c r="H83" s="7"/>
      <c r="I83" s="7"/>
      <c r="J83" s="7"/>
      <c r="K83" s="95">
        <f>C83+E83+G83+I83</f>
        <v>0</v>
      </c>
      <c r="L83" s="96">
        <f t="shared" ref="L83" si="36">D83+F83+H83+J83</f>
        <v>0</v>
      </c>
    </row>
    <row r="84" spans="1:14" ht="15.75" thickBot="1">
      <c r="A84" s="6">
        <v>17</v>
      </c>
      <c r="B84" s="11" t="s">
        <v>26</v>
      </c>
      <c r="C84" s="7"/>
      <c r="D84" s="7"/>
      <c r="E84" s="7"/>
      <c r="F84" s="7"/>
      <c r="G84" s="7"/>
      <c r="H84" s="7"/>
      <c r="I84" s="7"/>
      <c r="J84" s="7"/>
      <c r="K84" s="21">
        <f>C84+E84+G84+I84</f>
        <v>0</v>
      </c>
      <c r="L84" s="21">
        <f>D84+F84+H84+J84</f>
        <v>0</v>
      </c>
    </row>
    <row r="85" spans="1:14" s="103" customFormat="1" ht="26.25" thickBot="1">
      <c r="A85" s="97">
        <v>18</v>
      </c>
      <c r="B85" s="98" t="s">
        <v>27</v>
      </c>
      <c r="C85" s="100">
        <f>SUM(C83:C84)</f>
        <v>0</v>
      </c>
      <c r="D85" s="100">
        <f t="shared" ref="D85:L85" si="37">SUM(D83:D84)</f>
        <v>0</v>
      </c>
      <c r="E85" s="100">
        <f t="shared" si="37"/>
        <v>0</v>
      </c>
      <c r="F85" s="100">
        <f t="shared" si="37"/>
        <v>0</v>
      </c>
      <c r="G85" s="100">
        <f t="shared" si="37"/>
        <v>0</v>
      </c>
      <c r="H85" s="100">
        <f t="shared" si="37"/>
        <v>0</v>
      </c>
      <c r="I85" s="100">
        <f t="shared" si="37"/>
        <v>0</v>
      </c>
      <c r="J85" s="100">
        <f t="shared" si="37"/>
        <v>0</v>
      </c>
      <c r="K85" s="101">
        <f t="shared" si="37"/>
        <v>0</v>
      </c>
      <c r="L85" s="101">
        <f t="shared" si="37"/>
        <v>0</v>
      </c>
      <c r="M85" s="104">
        <f t="shared" ref="M85:N87" si="38">K85-(C85+E85+G85+I85)</f>
        <v>0</v>
      </c>
      <c r="N85" s="104">
        <f t="shared" si="38"/>
        <v>0</v>
      </c>
    </row>
    <row r="86" spans="1:14" ht="26.25" thickBot="1">
      <c r="A86" s="8">
        <v>19</v>
      </c>
      <c r="B86" s="9" t="s">
        <v>28</v>
      </c>
      <c r="C86" s="10">
        <f>C78+C82+C85</f>
        <v>62215</v>
      </c>
      <c r="D86" s="10">
        <f t="shared" ref="D86:L86" si="39">D78+D82+D85</f>
        <v>69594</v>
      </c>
      <c r="E86" s="10">
        <f t="shared" si="39"/>
        <v>1126</v>
      </c>
      <c r="F86" s="10">
        <f t="shared" si="39"/>
        <v>1852</v>
      </c>
      <c r="G86" s="10">
        <f t="shared" si="39"/>
        <v>429</v>
      </c>
      <c r="H86" s="10">
        <f t="shared" si="39"/>
        <v>943</v>
      </c>
      <c r="I86" s="10">
        <f t="shared" si="39"/>
        <v>0</v>
      </c>
      <c r="J86" s="10">
        <f t="shared" si="39"/>
        <v>0</v>
      </c>
      <c r="K86" s="21">
        <f t="shared" si="39"/>
        <v>63770</v>
      </c>
      <c r="L86" s="21">
        <f t="shared" si="39"/>
        <v>72389</v>
      </c>
      <c r="M86" s="37">
        <f t="shared" si="38"/>
        <v>0</v>
      </c>
      <c r="N86" s="37">
        <f t="shared" si="38"/>
        <v>0</v>
      </c>
    </row>
    <row r="87" spans="1:14" s="144" customFormat="1" ht="15.75" thickBot="1">
      <c r="A87" s="139">
        <v>20</v>
      </c>
      <c r="B87" s="140" t="s">
        <v>29</v>
      </c>
      <c r="C87" s="141">
        <f>C86+C67</f>
        <v>344258</v>
      </c>
      <c r="D87" s="142">
        <f t="shared" ref="D87:L87" si="40">D67+D86</f>
        <v>362932</v>
      </c>
      <c r="E87" s="142">
        <f t="shared" si="40"/>
        <v>101737</v>
      </c>
      <c r="F87" s="142">
        <f t="shared" si="40"/>
        <v>80051</v>
      </c>
      <c r="G87" s="142">
        <f t="shared" si="40"/>
        <v>8392</v>
      </c>
      <c r="H87" s="142">
        <f t="shared" si="40"/>
        <v>8569</v>
      </c>
      <c r="I87" s="142">
        <f t="shared" si="40"/>
        <v>0</v>
      </c>
      <c r="J87" s="142">
        <f t="shared" si="40"/>
        <v>0</v>
      </c>
      <c r="K87" s="141">
        <f t="shared" si="40"/>
        <v>454387</v>
      </c>
      <c r="L87" s="141">
        <f t="shared" si="40"/>
        <v>451552</v>
      </c>
      <c r="M87" s="145">
        <f t="shared" si="38"/>
        <v>0</v>
      </c>
      <c r="N87" s="145">
        <f t="shared" si="38"/>
        <v>0</v>
      </c>
    </row>
    <row r="88" spans="1:14" ht="19.5" thickBot="1">
      <c r="A88" s="163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5"/>
    </row>
    <row r="89" spans="1:14" ht="18.75">
      <c r="A89" s="1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1:14" ht="18.75">
      <c r="A90" s="1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4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4" ht="19.5" thickBot="1">
      <c r="A92" s="5"/>
      <c r="B92" s="156" t="s">
        <v>33</v>
      </c>
      <c r="C92" s="157"/>
      <c r="D92" s="4"/>
      <c r="E92" s="4"/>
      <c r="F92" s="4"/>
      <c r="G92" s="4"/>
      <c r="H92" s="4"/>
      <c r="I92" s="4"/>
      <c r="J92" s="4"/>
      <c r="K92" s="4"/>
      <c r="L92" s="4"/>
    </row>
    <row r="93" spans="1:14" ht="16.5" thickBot="1">
      <c r="A93" s="158" t="s">
        <v>19</v>
      </c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60"/>
    </row>
    <row r="94" spans="1:14" ht="16.5" thickBot="1">
      <c r="A94" s="158" t="s">
        <v>54</v>
      </c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60"/>
    </row>
    <row r="95" spans="1:14" ht="15.75" thickBot="1">
      <c r="A95" s="6"/>
      <c r="B95" s="7"/>
      <c r="C95" s="161" t="s">
        <v>4</v>
      </c>
      <c r="D95" s="162"/>
      <c r="E95" s="161" t="s">
        <v>5</v>
      </c>
      <c r="F95" s="162"/>
      <c r="G95" s="161" t="s">
        <v>6</v>
      </c>
      <c r="H95" s="162"/>
      <c r="I95" s="161" t="s">
        <v>7</v>
      </c>
      <c r="J95" s="162"/>
      <c r="K95" s="161" t="s">
        <v>0</v>
      </c>
      <c r="L95" s="162"/>
    </row>
    <row r="96" spans="1:14" ht="15.75" thickBot="1">
      <c r="A96" s="6"/>
      <c r="B96" s="7"/>
      <c r="C96" s="7" t="s">
        <v>2</v>
      </c>
      <c r="D96" s="7" t="s">
        <v>8</v>
      </c>
      <c r="E96" s="7" t="s">
        <v>9</v>
      </c>
      <c r="F96" s="7" t="s">
        <v>8</v>
      </c>
      <c r="G96" s="7" t="s">
        <v>2</v>
      </c>
      <c r="H96" s="7" t="s">
        <v>8</v>
      </c>
      <c r="I96" s="7" t="s">
        <v>2</v>
      </c>
      <c r="J96" s="7" t="s">
        <v>8</v>
      </c>
      <c r="K96" s="7" t="s">
        <v>2</v>
      </c>
      <c r="L96" s="7" t="s">
        <v>8</v>
      </c>
    </row>
    <row r="97" spans="1:14" ht="15.75" thickBot="1">
      <c r="A97" s="8">
        <v>1</v>
      </c>
      <c r="B97" s="9" t="s">
        <v>10</v>
      </c>
      <c r="C97" s="50">
        <v>162838</v>
      </c>
      <c r="D97" s="50">
        <v>140032</v>
      </c>
      <c r="E97" s="51">
        <v>26000</v>
      </c>
      <c r="F97" s="50">
        <v>32885</v>
      </c>
      <c r="G97" s="50">
        <v>13000</v>
      </c>
      <c r="H97" s="50">
        <v>6446</v>
      </c>
      <c r="I97" s="51">
        <v>0</v>
      </c>
      <c r="J97" s="50">
        <v>0</v>
      </c>
      <c r="K97" s="95">
        <f>C97+E97+G97+I97</f>
        <v>201838</v>
      </c>
      <c r="L97" s="96">
        <f t="shared" ref="L97" si="41">D97+F97+H97+J97</f>
        <v>179363</v>
      </c>
      <c r="M97" s="37">
        <f>K97-(C97+E97+G97+I97)</f>
        <v>0</v>
      </c>
      <c r="N97" s="37">
        <f>L97-(D97+F97+H97+J97)</f>
        <v>0</v>
      </c>
    </row>
    <row r="98" spans="1:14" ht="15.75" thickBot="1">
      <c r="A98" s="8"/>
      <c r="B98" s="9" t="s">
        <v>11</v>
      </c>
      <c r="C98" s="50"/>
      <c r="D98" s="50"/>
      <c r="E98" s="50"/>
      <c r="F98" s="50"/>
      <c r="G98" s="50"/>
      <c r="H98" s="50"/>
      <c r="I98" s="51"/>
      <c r="J98" s="50"/>
      <c r="K98" s="95">
        <f t="shared" ref="K98:K107" si="42">C98+E98+G98+I98</f>
        <v>0</v>
      </c>
      <c r="L98" s="96">
        <f t="shared" ref="L98:L107" si="43">D98+F98+H98+J98</f>
        <v>0</v>
      </c>
    </row>
    <row r="99" spans="1:14" ht="15.75" thickBot="1">
      <c r="A99" s="6">
        <v>2</v>
      </c>
      <c r="B99" s="11" t="s">
        <v>12</v>
      </c>
      <c r="C99" s="50">
        <v>1703</v>
      </c>
      <c r="D99" s="50">
        <v>1200</v>
      </c>
      <c r="E99" s="51">
        <v>80</v>
      </c>
      <c r="F99" s="50">
        <v>70</v>
      </c>
      <c r="G99" s="50">
        <v>50</v>
      </c>
      <c r="H99" s="50">
        <v>40</v>
      </c>
      <c r="I99" s="51">
        <v>200</v>
      </c>
      <c r="J99" s="50">
        <v>0</v>
      </c>
      <c r="K99" s="95">
        <f t="shared" si="42"/>
        <v>2033</v>
      </c>
      <c r="L99" s="96">
        <f t="shared" si="43"/>
        <v>1310</v>
      </c>
      <c r="N99" s="38"/>
    </row>
    <row r="100" spans="1:14" ht="15.75" thickBot="1">
      <c r="A100" s="6">
        <v>3</v>
      </c>
      <c r="B100" s="11" t="s">
        <v>13</v>
      </c>
      <c r="C100" s="50">
        <v>4940</v>
      </c>
      <c r="D100" s="50">
        <v>4560</v>
      </c>
      <c r="E100" s="51">
        <v>3700</v>
      </c>
      <c r="F100" s="50">
        <v>1444</v>
      </c>
      <c r="G100" s="50">
        <v>420</v>
      </c>
      <c r="H100" s="50">
        <v>3620</v>
      </c>
      <c r="I100" s="51">
        <v>100</v>
      </c>
      <c r="J100" s="50">
        <v>53.56</v>
      </c>
      <c r="K100" s="95">
        <f t="shared" si="42"/>
        <v>9160</v>
      </c>
      <c r="L100" s="96">
        <f t="shared" si="43"/>
        <v>9677.56</v>
      </c>
    </row>
    <row r="101" spans="1:14" ht="15.75" thickBot="1">
      <c r="A101" s="6">
        <v>4</v>
      </c>
      <c r="B101" s="11" t="s">
        <v>3</v>
      </c>
      <c r="C101" s="50">
        <v>137.9</v>
      </c>
      <c r="D101" s="50">
        <v>0</v>
      </c>
      <c r="E101" s="51">
        <v>50</v>
      </c>
      <c r="F101" s="50">
        <v>40</v>
      </c>
      <c r="G101" s="50">
        <v>12.6</v>
      </c>
      <c r="H101" s="50">
        <v>0</v>
      </c>
      <c r="I101" s="51">
        <v>0</v>
      </c>
      <c r="J101" s="50">
        <v>0</v>
      </c>
      <c r="K101" s="95">
        <f t="shared" si="42"/>
        <v>200.5</v>
      </c>
      <c r="L101" s="96">
        <f t="shared" si="43"/>
        <v>40</v>
      </c>
    </row>
    <row r="102" spans="1:14" ht="15.75" thickBot="1">
      <c r="A102" s="6">
        <v>5</v>
      </c>
      <c r="B102" s="11" t="s">
        <v>14</v>
      </c>
      <c r="C102" s="50">
        <v>109.58</v>
      </c>
      <c r="D102" s="50">
        <v>0</v>
      </c>
      <c r="E102" s="51">
        <v>10</v>
      </c>
      <c r="F102" s="50">
        <v>10</v>
      </c>
      <c r="G102" s="50">
        <v>3</v>
      </c>
      <c r="H102" s="50">
        <v>0</v>
      </c>
      <c r="I102" s="51">
        <v>15</v>
      </c>
      <c r="J102" s="50">
        <v>0</v>
      </c>
      <c r="K102" s="95">
        <f t="shared" si="42"/>
        <v>137.57999999999998</v>
      </c>
      <c r="L102" s="96">
        <f t="shared" si="43"/>
        <v>10</v>
      </c>
    </row>
    <row r="103" spans="1:14" ht="15.75" thickBot="1">
      <c r="A103" s="6">
        <v>6</v>
      </c>
      <c r="B103" s="11" t="s">
        <v>15</v>
      </c>
      <c r="C103" s="50">
        <v>6723.75</v>
      </c>
      <c r="D103" s="50">
        <v>6520</v>
      </c>
      <c r="E103" s="51">
        <v>600</v>
      </c>
      <c r="F103" s="50">
        <v>200</v>
      </c>
      <c r="G103" s="50">
        <v>500</v>
      </c>
      <c r="H103" s="50">
        <v>2232</v>
      </c>
      <c r="I103" s="51">
        <v>20</v>
      </c>
      <c r="J103" s="50">
        <v>0</v>
      </c>
      <c r="K103" s="95">
        <f t="shared" si="42"/>
        <v>7843.75</v>
      </c>
      <c r="L103" s="96">
        <f t="shared" si="43"/>
        <v>8952</v>
      </c>
    </row>
    <row r="104" spans="1:14" ht="15.75" thickBot="1">
      <c r="A104" s="6">
        <v>7</v>
      </c>
      <c r="B104" s="11" t="s">
        <v>16</v>
      </c>
      <c r="C104" s="50">
        <v>103.01</v>
      </c>
      <c r="D104" s="50">
        <v>0</v>
      </c>
      <c r="E104" s="51">
        <v>9.4</v>
      </c>
      <c r="F104" s="50">
        <v>0</v>
      </c>
      <c r="G104" s="50">
        <v>2.82</v>
      </c>
      <c r="H104" s="50">
        <v>3</v>
      </c>
      <c r="I104" s="51">
        <v>14.1</v>
      </c>
      <c r="J104" s="50">
        <v>0</v>
      </c>
      <c r="K104" s="95">
        <f t="shared" si="42"/>
        <v>129.33000000000001</v>
      </c>
      <c r="L104" s="96">
        <f t="shared" si="43"/>
        <v>3</v>
      </c>
    </row>
    <row r="105" spans="1:14" ht="15.75" thickBot="1">
      <c r="A105" s="6">
        <v>8</v>
      </c>
      <c r="B105" s="11" t="s">
        <v>17</v>
      </c>
      <c r="C105" s="50">
        <v>296.39999999999998</v>
      </c>
      <c r="D105" s="50">
        <v>0</v>
      </c>
      <c r="E105" s="52">
        <v>222</v>
      </c>
      <c r="F105" s="50">
        <v>0</v>
      </c>
      <c r="G105" s="50">
        <v>25.2</v>
      </c>
      <c r="H105" s="50">
        <v>17</v>
      </c>
      <c r="I105" s="52">
        <v>6</v>
      </c>
      <c r="J105" s="50">
        <v>0</v>
      </c>
      <c r="K105" s="95">
        <f t="shared" si="42"/>
        <v>549.6</v>
      </c>
      <c r="L105" s="96">
        <f t="shared" si="43"/>
        <v>17</v>
      </c>
    </row>
    <row r="106" spans="1:14" ht="15.75" thickBot="1">
      <c r="A106" s="6">
        <v>9</v>
      </c>
      <c r="B106" s="11" t="s">
        <v>18</v>
      </c>
      <c r="C106" s="50">
        <v>345.8</v>
      </c>
      <c r="D106" s="50">
        <v>151</v>
      </c>
      <c r="E106" s="51">
        <v>259</v>
      </c>
      <c r="F106" s="50">
        <v>200</v>
      </c>
      <c r="G106" s="50">
        <v>29.4</v>
      </c>
      <c r="H106" s="50">
        <v>20</v>
      </c>
      <c r="I106" s="51">
        <v>7</v>
      </c>
      <c r="J106" s="50">
        <v>0</v>
      </c>
      <c r="K106" s="95">
        <f t="shared" si="42"/>
        <v>641.19999999999993</v>
      </c>
      <c r="L106" s="96">
        <f t="shared" si="43"/>
        <v>371</v>
      </c>
    </row>
    <row r="107" spans="1:14" ht="15.75" thickBot="1">
      <c r="A107" s="6">
        <v>10</v>
      </c>
      <c r="B107" s="11" t="s">
        <v>20</v>
      </c>
      <c r="C107" s="50">
        <v>27906.84</v>
      </c>
      <c r="D107" s="50">
        <v>25134</v>
      </c>
      <c r="E107" s="51">
        <v>4680</v>
      </c>
      <c r="F107" s="50">
        <v>0</v>
      </c>
      <c r="G107" s="50">
        <v>2340</v>
      </c>
      <c r="H107" s="50">
        <v>4572</v>
      </c>
      <c r="I107" s="51">
        <v>7800</v>
      </c>
      <c r="J107" s="50">
        <v>0</v>
      </c>
      <c r="K107" s="95">
        <f t="shared" si="42"/>
        <v>42726.84</v>
      </c>
      <c r="L107" s="96">
        <f t="shared" si="43"/>
        <v>29706</v>
      </c>
    </row>
    <row r="108" spans="1:14" s="103" customFormat="1" ht="15.75" thickBot="1">
      <c r="A108" s="97">
        <v>11</v>
      </c>
      <c r="B108" s="98" t="s">
        <v>21</v>
      </c>
      <c r="C108" s="105">
        <f>SUM(C99:C107)</f>
        <v>42266.28</v>
      </c>
      <c r="D108" s="105">
        <f t="shared" ref="D108:L108" si="44">SUM(D99:D107)</f>
        <v>37565</v>
      </c>
      <c r="E108" s="105">
        <f t="shared" si="44"/>
        <v>9610.4</v>
      </c>
      <c r="F108" s="105">
        <f t="shared" si="44"/>
        <v>1964</v>
      </c>
      <c r="G108" s="105">
        <f t="shared" si="44"/>
        <v>3383.0200000000004</v>
      </c>
      <c r="H108" s="105">
        <f t="shared" si="44"/>
        <v>10504</v>
      </c>
      <c r="I108" s="105">
        <f t="shared" si="44"/>
        <v>8162.1</v>
      </c>
      <c r="J108" s="105">
        <f t="shared" si="44"/>
        <v>53.56</v>
      </c>
      <c r="K108" s="100">
        <f t="shared" si="44"/>
        <v>63421.8</v>
      </c>
      <c r="L108" s="101">
        <f t="shared" si="44"/>
        <v>50086.559999999998</v>
      </c>
      <c r="M108" s="104">
        <f>K108-(C108+E108+G108+I108)</f>
        <v>0</v>
      </c>
      <c r="N108" s="104">
        <f>L108-(D108+F108+H108+J108)</f>
        <v>0</v>
      </c>
    </row>
    <row r="109" spans="1:14" ht="15.75" thickBot="1">
      <c r="A109" s="6">
        <v>12</v>
      </c>
      <c r="B109" s="12" t="s">
        <v>22</v>
      </c>
      <c r="C109" s="50">
        <v>8453.25</v>
      </c>
      <c r="D109" s="50">
        <v>0</v>
      </c>
      <c r="E109" s="51">
        <v>1922.08</v>
      </c>
      <c r="F109" s="50">
        <v>300</v>
      </c>
      <c r="G109" s="50">
        <v>676.6</v>
      </c>
      <c r="H109" s="50">
        <v>100</v>
      </c>
      <c r="I109" s="51">
        <v>1632.42</v>
      </c>
      <c r="J109" s="50">
        <v>0</v>
      </c>
      <c r="K109" s="95">
        <f>C109+E109+G109+I109</f>
        <v>12684.35</v>
      </c>
      <c r="L109" s="96">
        <f t="shared" ref="L109" si="45">D109+F109+H109+J109</f>
        <v>400</v>
      </c>
    </row>
    <row r="110" spans="1:14" ht="15.75" thickBot="1">
      <c r="A110" s="13">
        <v>13</v>
      </c>
      <c r="B110" s="14" t="s">
        <v>1</v>
      </c>
      <c r="C110" s="50">
        <v>4047.67</v>
      </c>
      <c r="D110" s="50">
        <v>1930</v>
      </c>
      <c r="E110" s="51">
        <v>922.6</v>
      </c>
      <c r="F110" s="50">
        <v>78</v>
      </c>
      <c r="G110" s="50">
        <v>324.77</v>
      </c>
      <c r="H110" s="50">
        <v>84</v>
      </c>
      <c r="I110" s="51">
        <v>783.56</v>
      </c>
      <c r="J110" s="50">
        <v>0</v>
      </c>
      <c r="K110" s="95">
        <f>C110+E110+G110+I110</f>
        <v>6078.6</v>
      </c>
      <c r="L110" s="96">
        <f t="shared" ref="L110:L111" si="46">D110+F110+H110+J110</f>
        <v>2092</v>
      </c>
    </row>
    <row r="111" spans="1:14" ht="15.75" thickBot="1">
      <c r="A111" s="15">
        <v>14</v>
      </c>
      <c r="B111" s="16" t="s">
        <v>23</v>
      </c>
      <c r="C111" s="50"/>
      <c r="D111" s="50"/>
      <c r="E111" s="50"/>
      <c r="F111" s="50"/>
      <c r="G111" s="50"/>
      <c r="H111" s="50"/>
      <c r="I111" s="50">
        <v>0</v>
      </c>
      <c r="J111" s="50">
        <v>0</v>
      </c>
      <c r="K111" s="95">
        <f>C111+E111+G111+I111</f>
        <v>0</v>
      </c>
      <c r="L111" s="96">
        <f t="shared" si="46"/>
        <v>0</v>
      </c>
    </row>
    <row r="112" spans="1:14" s="103" customFormat="1" ht="15.75" thickBot="1">
      <c r="A112" s="97">
        <v>15</v>
      </c>
      <c r="B112" s="98" t="s">
        <v>24</v>
      </c>
      <c r="C112" s="105">
        <f>SUM(C109:C111)</f>
        <v>12500.92</v>
      </c>
      <c r="D112" s="105">
        <f t="shared" ref="D112:L112" si="47">SUM(D109:D111)</f>
        <v>1930</v>
      </c>
      <c r="E112" s="105">
        <f t="shared" si="47"/>
        <v>2844.68</v>
      </c>
      <c r="F112" s="105">
        <f t="shared" si="47"/>
        <v>378</v>
      </c>
      <c r="G112" s="105">
        <f t="shared" si="47"/>
        <v>1001.37</v>
      </c>
      <c r="H112" s="105">
        <f t="shared" si="47"/>
        <v>184</v>
      </c>
      <c r="I112" s="105">
        <f t="shared" si="47"/>
        <v>2415.98</v>
      </c>
      <c r="J112" s="105">
        <f t="shared" si="47"/>
        <v>0</v>
      </c>
      <c r="K112" s="100">
        <f t="shared" si="47"/>
        <v>18762.95</v>
      </c>
      <c r="L112" s="101">
        <f t="shared" si="47"/>
        <v>2492</v>
      </c>
      <c r="M112" s="104">
        <f>K112-(C112+E112+G112+I112)</f>
        <v>0</v>
      </c>
      <c r="N112" s="104">
        <f>L112-(D112+F112+H112+J112)</f>
        <v>0</v>
      </c>
    </row>
    <row r="113" spans="1:14" ht="15.75" thickBot="1">
      <c r="A113" s="6">
        <v>16</v>
      </c>
      <c r="B113" s="11" t="s">
        <v>25</v>
      </c>
      <c r="C113" s="50">
        <v>19949.099999999999</v>
      </c>
      <c r="D113" s="50">
        <v>8000</v>
      </c>
      <c r="E113" s="51">
        <v>1544.92</v>
      </c>
      <c r="F113" s="50">
        <v>0</v>
      </c>
      <c r="G113" s="50">
        <v>2470</v>
      </c>
      <c r="H113" s="50">
        <v>1290</v>
      </c>
      <c r="I113" s="51">
        <v>1421.92</v>
      </c>
      <c r="J113" s="50">
        <v>0</v>
      </c>
      <c r="K113" s="95">
        <f>C113+E113+G113+I113</f>
        <v>25385.939999999995</v>
      </c>
      <c r="L113" s="96">
        <f t="shared" ref="L113" si="48">D113+F113+H113+J113</f>
        <v>9290</v>
      </c>
    </row>
    <row r="114" spans="1:14" ht="15.75" thickBot="1">
      <c r="A114" s="6">
        <v>17</v>
      </c>
      <c r="B114" s="11" t="s">
        <v>26</v>
      </c>
      <c r="C114" s="22">
        <v>965.7</v>
      </c>
      <c r="D114" s="22">
        <v>5513</v>
      </c>
      <c r="E114" s="22">
        <v>0</v>
      </c>
      <c r="F114" s="22">
        <v>2651</v>
      </c>
      <c r="G114" s="22">
        <v>145.61000000000001</v>
      </c>
      <c r="H114" s="22">
        <v>0</v>
      </c>
      <c r="I114" s="22">
        <v>0</v>
      </c>
      <c r="J114" s="22">
        <v>0</v>
      </c>
      <c r="K114" s="95">
        <f>C114+E114+G114+I114</f>
        <v>1111.31</v>
      </c>
      <c r="L114" s="96">
        <f t="shared" ref="L114" si="49">D114+F114+H114+J114</f>
        <v>8164</v>
      </c>
    </row>
    <row r="115" spans="1:14" s="103" customFormat="1" ht="26.25" thickBot="1">
      <c r="A115" s="97">
        <v>18</v>
      </c>
      <c r="B115" s="98" t="s">
        <v>27</v>
      </c>
      <c r="C115" s="100">
        <f>SUM(C113:C114)</f>
        <v>20914.8</v>
      </c>
      <c r="D115" s="100">
        <f t="shared" ref="D115:L115" si="50">SUM(D113:D114)</f>
        <v>13513</v>
      </c>
      <c r="E115" s="100">
        <f t="shared" si="50"/>
        <v>1544.92</v>
      </c>
      <c r="F115" s="100">
        <f t="shared" si="50"/>
        <v>2651</v>
      </c>
      <c r="G115" s="100">
        <f t="shared" si="50"/>
        <v>2615.61</v>
      </c>
      <c r="H115" s="100">
        <f t="shared" si="50"/>
        <v>1290</v>
      </c>
      <c r="I115" s="100">
        <f t="shared" si="50"/>
        <v>1421.92</v>
      </c>
      <c r="J115" s="100">
        <f t="shared" si="50"/>
        <v>0</v>
      </c>
      <c r="K115" s="101">
        <f t="shared" si="50"/>
        <v>26497.249999999996</v>
      </c>
      <c r="L115" s="101">
        <f t="shared" si="50"/>
        <v>17454</v>
      </c>
      <c r="M115" s="104">
        <f t="shared" ref="M115:N117" si="51">K115-(C115+E115+G115+I115)</f>
        <v>0</v>
      </c>
      <c r="N115" s="104">
        <f t="shared" si="51"/>
        <v>0</v>
      </c>
    </row>
    <row r="116" spans="1:14" ht="26.25" thickBot="1">
      <c r="A116" s="8">
        <v>19</v>
      </c>
      <c r="B116" s="9" t="s">
        <v>28</v>
      </c>
      <c r="C116" s="10">
        <f>C108+C112+C115</f>
        <v>75682</v>
      </c>
      <c r="D116" s="10">
        <f t="shared" ref="D116:L116" si="52">D108+D112+D115</f>
        <v>53008</v>
      </c>
      <c r="E116" s="10">
        <f t="shared" si="52"/>
        <v>14000</v>
      </c>
      <c r="F116" s="10">
        <f t="shared" si="52"/>
        <v>4993</v>
      </c>
      <c r="G116" s="10">
        <f t="shared" si="52"/>
        <v>7000</v>
      </c>
      <c r="H116" s="10">
        <f t="shared" si="52"/>
        <v>11978</v>
      </c>
      <c r="I116" s="10">
        <f t="shared" si="52"/>
        <v>12000</v>
      </c>
      <c r="J116" s="10">
        <f t="shared" si="52"/>
        <v>53.56</v>
      </c>
      <c r="K116" s="21">
        <f t="shared" si="52"/>
        <v>108682</v>
      </c>
      <c r="L116" s="21">
        <f t="shared" si="52"/>
        <v>70032.56</v>
      </c>
      <c r="M116" s="37">
        <f t="shared" si="51"/>
        <v>0</v>
      </c>
      <c r="N116" s="37">
        <f t="shared" si="51"/>
        <v>0</v>
      </c>
    </row>
    <row r="117" spans="1:14" s="144" customFormat="1" ht="15.75" thickBot="1">
      <c r="A117" s="139">
        <v>20</v>
      </c>
      <c r="B117" s="140" t="s">
        <v>29</v>
      </c>
      <c r="C117" s="141">
        <f>C116+C97</f>
        <v>238520</v>
      </c>
      <c r="D117" s="142">
        <f t="shared" ref="D117:L117" si="53">D97+D116</f>
        <v>193040</v>
      </c>
      <c r="E117" s="142">
        <f t="shared" si="53"/>
        <v>40000</v>
      </c>
      <c r="F117" s="142">
        <f t="shared" si="53"/>
        <v>37878</v>
      </c>
      <c r="G117" s="142">
        <f t="shared" si="53"/>
        <v>20000</v>
      </c>
      <c r="H117" s="142">
        <f t="shared" si="53"/>
        <v>18424</v>
      </c>
      <c r="I117" s="142">
        <f t="shared" si="53"/>
        <v>12000</v>
      </c>
      <c r="J117" s="142">
        <f t="shared" si="53"/>
        <v>53.56</v>
      </c>
      <c r="K117" s="141">
        <f t="shared" si="53"/>
        <v>310520</v>
      </c>
      <c r="L117" s="141">
        <f t="shared" si="53"/>
        <v>249395.56</v>
      </c>
      <c r="M117" s="145">
        <f t="shared" si="51"/>
        <v>0</v>
      </c>
      <c r="N117" s="145">
        <f t="shared" si="51"/>
        <v>0</v>
      </c>
    </row>
    <row r="118" spans="1:14">
      <c r="A118" s="19"/>
      <c r="B118" s="20"/>
      <c r="C118" s="19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1:14">
      <c r="A119" s="19"/>
      <c r="B119" s="20"/>
      <c r="C119" s="19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1:14">
      <c r="A120" s="19"/>
      <c r="B120" s="20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4" ht="19.5" thickBot="1">
      <c r="A122" s="5"/>
      <c r="B122" s="166" t="s">
        <v>34</v>
      </c>
      <c r="C122" s="167"/>
      <c r="D122" s="4"/>
      <c r="E122" s="4"/>
      <c r="F122" s="4"/>
      <c r="G122" s="4"/>
      <c r="H122" s="4"/>
      <c r="I122" s="4"/>
      <c r="J122" s="4"/>
      <c r="K122" s="4"/>
      <c r="L122" s="4"/>
    </row>
    <row r="123" spans="1:14" ht="16.5" thickBot="1">
      <c r="A123" s="158" t="s">
        <v>19</v>
      </c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60"/>
    </row>
    <row r="124" spans="1:14" ht="16.5" thickBot="1">
      <c r="A124" s="158" t="s">
        <v>54</v>
      </c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60"/>
    </row>
    <row r="125" spans="1:14" ht="15.75" thickBot="1">
      <c r="A125" s="6"/>
      <c r="B125" s="7"/>
      <c r="C125" s="161" t="s">
        <v>4</v>
      </c>
      <c r="D125" s="162"/>
      <c r="E125" s="161" t="s">
        <v>5</v>
      </c>
      <c r="F125" s="162"/>
      <c r="G125" s="161" t="s">
        <v>6</v>
      </c>
      <c r="H125" s="162"/>
      <c r="I125" s="161" t="s">
        <v>7</v>
      </c>
      <c r="J125" s="162"/>
      <c r="K125" s="161" t="s">
        <v>0</v>
      </c>
      <c r="L125" s="162"/>
    </row>
    <row r="126" spans="1:14" ht="15.75" thickBot="1">
      <c r="A126" s="6"/>
      <c r="B126" s="7"/>
      <c r="C126" s="7" t="s">
        <v>2</v>
      </c>
      <c r="D126" s="7" t="s">
        <v>8</v>
      </c>
      <c r="E126" s="7" t="s">
        <v>9</v>
      </c>
      <c r="F126" s="7" t="s">
        <v>8</v>
      </c>
      <c r="G126" s="7" t="s">
        <v>2</v>
      </c>
      <c r="H126" s="7" t="s">
        <v>8</v>
      </c>
      <c r="I126" s="7" t="s">
        <v>2</v>
      </c>
      <c r="J126" s="7" t="s">
        <v>8</v>
      </c>
      <c r="K126" s="7" t="s">
        <v>2</v>
      </c>
      <c r="L126" s="7" t="s">
        <v>8</v>
      </c>
    </row>
    <row r="127" spans="1:14" ht="15.75" thickBot="1">
      <c r="A127" s="8">
        <v>1</v>
      </c>
      <c r="B127" s="9" t="s">
        <v>10</v>
      </c>
      <c r="C127" s="28">
        <v>118640.6</v>
      </c>
      <c r="D127" s="28">
        <v>87334.51</v>
      </c>
      <c r="E127" s="28">
        <v>67060</v>
      </c>
      <c r="F127" s="28">
        <v>50421.05</v>
      </c>
      <c r="G127" s="28">
        <v>9638</v>
      </c>
      <c r="H127" s="28">
        <v>9781.7199999999993</v>
      </c>
      <c r="I127" s="28">
        <v>0</v>
      </c>
      <c r="J127" s="28">
        <v>0</v>
      </c>
      <c r="K127" s="95">
        <f>C127+E127+G127+I127</f>
        <v>195338.6</v>
      </c>
      <c r="L127" s="96">
        <f t="shared" ref="L127" si="54">D127+F127+H127+J127</f>
        <v>147537.28</v>
      </c>
      <c r="M127" s="37">
        <f>K127-(C127+E127+G127+I127)</f>
        <v>0</v>
      </c>
      <c r="N127" s="37">
        <f>L127-(D127+F127+H127+J127)</f>
        <v>0</v>
      </c>
    </row>
    <row r="128" spans="1:14" ht="15.75" thickBot="1">
      <c r="A128" s="8"/>
      <c r="B128" s="9" t="s">
        <v>11</v>
      </c>
      <c r="C128" s="29"/>
      <c r="D128" s="30"/>
      <c r="E128" s="30"/>
      <c r="F128" s="30"/>
      <c r="G128" s="30"/>
      <c r="H128" s="30"/>
      <c r="I128" s="30"/>
      <c r="J128" s="31"/>
      <c r="K128" s="95">
        <f t="shared" ref="K128:K137" si="55">C128+E128+G128+I128</f>
        <v>0</v>
      </c>
      <c r="L128" s="96">
        <f t="shared" ref="L128:L137" si="56">D128+F128+H128+J128</f>
        <v>0</v>
      </c>
    </row>
    <row r="129" spans="1:14" ht="15.75" thickBot="1">
      <c r="A129" s="6">
        <v>2</v>
      </c>
      <c r="B129" s="11" t="s">
        <v>12</v>
      </c>
      <c r="C129" s="28">
        <v>1133.2</v>
      </c>
      <c r="D129" s="28">
        <v>0</v>
      </c>
      <c r="E129" s="28">
        <v>187.5</v>
      </c>
      <c r="F129" s="28">
        <v>0</v>
      </c>
      <c r="G129" s="28">
        <v>63</v>
      </c>
      <c r="H129" s="28">
        <v>77</v>
      </c>
      <c r="I129" s="28">
        <v>75</v>
      </c>
      <c r="J129" s="28">
        <v>2</v>
      </c>
      <c r="K129" s="95">
        <f t="shared" si="55"/>
        <v>1458.7</v>
      </c>
      <c r="L129" s="96">
        <f t="shared" si="56"/>
        <v>79</v>
      </c>
      <c r="N129" s="38"/>
    </row>
    <row r="130" spans="1:14" ht="15.75" thickBot="1">
      <c r="A130" s="6">
        <v>3</v>
      </c>
      <c r="B130" s="11" t="s">
        <v>13</v>
      </c>
      <c r="C130" s="28">
        <v>12293.5</v>
      </c>
      <c r="D130" s="28">
        <v>2161.29</v>
      </c>
      <c r="E130" s="28">
        <v>3630</v>
      </c>
      <c r="F130" s="28">
        <v>457.5</v>
      </c>
      <c r="G130" s="28">
        <v>336</v>
      </c>
      <c r="H130" s="28">
        <v>0</v>
      </c>
      <c r="I130" s="28">
        <v>372</v>
      </c>
      <c r="J130" s="28">
        <v>3</v>
      </c>
      <c r="K130" s="95">
        <f t="shared" si="55"/>
        <v>16631.5</v>
      </c>
      <c r="L130" s="96">
        <f t="shared" si="56"/>
        <v>2621.79</v>
      </c>
    </row>
    <row r="131" spans="1:14" ht="15.75" thickBot="1">
      <c r="A131" s="6">
        <v>4</v>
      </c>
      <c r="B131" s="11" t="s">
        <v>3</v>
      </c>
      <c r="C131" s="28">
        <v>1493.9</v>
      </c>
      <c r="D131" s="28">
        <v>9.6</v>
      </c>
      <c r="E131" s="28">
        <v>0</v>
      </c>
      <c r="F131" s="28">
        <v>0</v>
      </c>
      <c r="G131" s="28">
        <v>0</v>
      </c>
      <c r="H131" s="28">
        <v>0</v>
      </c>
      <c r="I131" s="28">
        <v>109.5</v>
      </c>
      <c r="J131" s="28">
        <v>0</v>
      </c>
      <c r="K131" s="95">
        <f t="shared" si="55"/>
        <v>1603.4</v>
      </c>
      <c r="L131" s="96">
        <f t="shared" si="56"/>
        <v>9.6</v>
      </c>
    </row>
    <row r="132" spans="1:14" ht="15.75" thickBot="1">
      <c r="A132" s="6">
        <v>5</v>
      </c>
      <c r="B132" s="11" t="s">
        <v>14</v>
      </c>
      <c r="C132" s="28">
        <v>135.19999999999999</v>
      </c>
      <c r="D132" s="28">
        <v>0</v>
      </c>
      <c r="E132" s="28">
        <v>0</v>
      </c>
      <c r="F132" s="28">
        <v>0</v>
      </c>
      <c r="G132" s="28"/>
      <c r="H132" s="28"/>
      <c r="I132" s="28">
        <v>10.5</v>
      </c>
      <c r="J132" s="28">
        <v>0</v>
      </c>
      <c r="K132" s="95">
        <f t="shared" si="55"/>
        <v>145.69999999999999</v>
      </c>
      <c r="L132" s="96">
        <f t="shared" si="56"/>
        <v>0</v>
      </c>
    </row>
    <row r="133" spans="1:14" ht="15.75" thickBot="1">
      <c r="A133" s="6">
        <v>6</v>
      </c>
      <c r="B133" s="11" t="s">
        <v>15</v>
      </c>
      <c r="C133" s="28">
        <v>6899.4</v>
      </c>
      <c r="D133" s="28">
        <v>1108.92</v>
      </c>
      <c r="E133" s="28">
        <v>578.25</v>
      </c>
      <c r="F133" s="28">
        <v>7</v>
      </c>
      <c r="G133" s="28">
        <v>312</v>
      </c>
      <c r="H133" s="28">
        <v>977.27</v>
      </c>
      <c r="I133" s="28">
        <v>1666.5</v>
      </c>
      <c r="J133" s="28">
        <v>316.77999999999997</v>
      </c>
      <c r="K133" s="95">
        <f t="shared" si="55"/>
        <v>9456.15</v>
      </c>
      <c r="L133" s="96">
        <f t="shared" si="56"/>
        <v>2409.9700000000003</v>
      </c>
    </row>
    <row r="134" spans="1:14" ht="15.75" thickBot="1">
      <c r="A134" s="6">
        <v>7</v>
      </c>
      <c r="B134" s="11" t="s">
        <v>16</v>
      </c>
      <c r="C134" s="28">
        <v>1546.76</v>
      </c>
      <c r="D134" s="28">
        <v>70</v>
      </c>
      <c r="E134" s="28">
        <v>0</v>
      </c>
      <c r="F134" s="28">
        <v>0</v>
      </c>
      <c r="G134" s="28"/>
      <c r="H134" s="28"/>
      <c r="I134" s="28">
        <v>109.5</v>
      </c>
      <c r="J134" s="28">
        <v>8.6999999999999993</v>
      </c>
      <c r="K134" s="95">
        <f t="shared" si="55"/>
        <v>1656.26</v>
      </c>
      <c r="L134" s="96">
        <f t="shared" si="56"/>
        <v>78.7</v>
      </c>
    </row>
    <row r="135" spans="1:14" ht="15.75" thickBot="1">
      <c r="A135" s="6">
        <v>8</v>
      </c>
      <c r="B135" s="11" t="s">
        <v>17</v>
      </c>
      <c r="C135" s="28">
        <v>681.2</v>
      </c>
      <c r="D135" s="28">
        <v>0</v>
      </c>
      <c r="E135" s="28">
        <v>0</v>
      </c>
      <c r="F135" s="28">
        <v>0</v>
      </c>
      <c r="G135" s="28"/>
      <c r="H135" s="28"/>
      <c r="I135" s="28">
        <v>63</v>
      </c>
      <c r="J135" s="28">
        <v>0</v>
      </c>
      <c r="K135" s="95">
        <f t="shared" si="55"/>
        <v>744.2</v>
      </c>
      <c r="L135" s="96">
        <f t="shared" si="56"/>
        <v>0</v>
      </c>
    </row>
    <row r="136" spans="1:14" ht="15.75" thickBot="1">
      <c r="A136" s="6">
        <v>9</v>
      </c>
      <c r="B136" s="11" t="s">
        <v>18</v>
      </c>
      <c r="C136" s="28">
        <v>788.4</v>
      </c>
      <c r="D136" s="28">
        <v>24.7</v>
      </c>
      <c r="E136" s="28">
        <v>0</v>
      </c>
      <c r="F136" s="28">
        <v>0</v>
      </c>
      <c r="G136" s="28"/>
      <c r="H136" s="28"/>
      <c r="I136" s="28">
        <v>96.9</v>
      </c>
      <c r="J136" s="28">
        <v>0</v>
      </c>
      <c r="K136" s="95">
        <f t="shared" si="55"/>
        <v>885.3</v>
      </c>
      <c r="L136" s="96">
        <f t="shared" si="56"/>
        <v>24.7</v>
      </c>
    </row>
    <row r="137" spans="1:14" ht="15.75" thickBot="1">
      <c r="A137" s="6">
        <v>10</v>
      </c>
      <c r="B137" s="11" t="s">
        <v>20</v>
      </c>
      <c r="C137" s="28">
        <v>0</v>
      </c>
      <c r="D137" s="28"/>
      <c r="E137" s="28"/>
      <c r="F137" s="28"/>
      <c r="G137" s="28"/>
      <c r="H137" s="28"/>
      <c r="I137" s="28"/>
      <c r="J137" s="28"/>
      <c r="K137" s="95">
        <f t="shared" si="55"/>
        <v>0</v>
      </c>
      <c r="L137" s="96">
        <f t="shared" si="56"/>
        <v>0</v>
      </c>
    </row>
    <row r="138" spans="1:14" s="103" customFormat="1" ht="15.75" thickBot="1">
      <c r="A138" s="97">
        <v>11</v>
      </c>
      <c r="B138" s="98" t="s">
        <v>21</v>
      </c>
      <c r="C138" s="99">
        <f>SUM(C129:C137)</f>
        <v>24971.56</v>
      </c>
      <c r="D138" s="99">
        <f t="shared" ref="D138:L138" si="57">SUM(D129:D137)</f>
        <v>3374.5099999999998</v>
      </c>
      <c r="E138" s="99">
        <f t="shared" si="57"/>
        <v>4395.75</v>
      </c>
      <c r="F138" s="99">
        <f t="shared" si="57"/>
        <v>464.5</v>
      </c>
      <c r="G138" s="99">
        <f t="shared" si="57"/>
        <v>711</v>
      </c>
      <c r="H138" s="99">
        <f t="shared" si="57"/>
        <v>1054.27</v>
      </c>
      <c r="I138" s="99">
        <f t="shared" si="57"/>
        <v>2502.9</v>
      </c>
      <c r="J138" s="99">
        <f t="shared" si="57"/>
        <v>330.47999999999996</v>
      </c>
      <c r="K138" s="100">
        <f t="shared" si="57"/>
        <v>32581.210000000003</v>
      </c>
      <c r="L138" s="100">
        <f t="shared" si="57"/>
        <v>5223.76</v>
      </c>
      <c r="M138" s="104">
        <f>K138-(C138+E138+G138+I138)</f>
        <v>0</v>
      </c>
      <c r="N138" s="104">
        <f>L138-(D138+F138+H138+J138)</f>
        <v>0</v>
      </c>
    </row>
    <row r="139" spans="1:14" ht="15.75" thickBot="1">
      <c r="A139" s="6">
        <v>12</v>
      </c>
      <c r="B139" s="12" t="s">
        <v>22</v>
      </c>
      <c r="C139" s="28">
        <v>7708.04</v>
      </c>
      <c r="D139" s="28">
        <v>5.24</v>
      </c>
      <c r="E139" s="28">
        <v>0</v>
      </c>
      <c r="F139" s="28">
        <v>0</v>
      </c>
      <c r="G139" s="28"/>
      <c r="H139" s="28"/>
      <c r="I139" s="28">
        <v>190</v>
      </c>
      <c r="J139" s="28">
        <v>0</v>
      </c>
      <c r="K139" s="95">
        <f>C139+E139+G139+I139</f>
        <v>7898.04</v>
      </c>
      <c r="L139" s="96">
        <f t="shared" ref="L139" si="58">D139+F139+H139+J139</f>
        <v>5.24</v>
      </c>
    </row>
    <row r="140" spans="1:14" ht="15.75" thickBot="1">
      <c r="A140" s="13">
        <v>13</v>
      </c>
      <c r="B140" s="14" t="s">
        <v>1</v>
      </c>
      <c r="C140" s="28">
        <v>3081.6</v>
      </c>
      <c r="D140" s="28">
        <v>418.39</v>
      </c>
      <c r="E140" s="28">
        <v>0</v>
      </c>
      <c r="F140" s="28">
        <v>0</v>
      </c>
      <c r="G140" s="28">
        <v>103</v>
      </c>
      <c r="H140" s="28">
        <v>0</v>
      </c>
      <c r="I140" s="28">
        <v>461.5</v>
      </c>
      <c r="J140" s="28">
        <v>0</v>
      </c>
      <c r="K140" s="95">
        <f t="shared" ref="K140:K141" si="59">C140+E140+G140+I140</f>
        <v>3646.1</v>
      </c>
      <c r="L140" s="96">
        <f t="shared" ref="L140:L141" si="60">D140+F140+H140+J140</f>
        <v>418.39</v>
      </c>
    </row>
    <row r="141" spans="1:14" ht="15.75" thickBot="1">
      <c r="A141" s="15">
        <v>14</v>
      </c>
      <c r="B141" s="16" t="s">
        <v>23</v>
      </c>
      <c r="C141" s="28">
        <v>0</v>
      </c>
      <c r="D141" s="28"/>
      <c r="E141" s="28"/>
      <c r="F141" s="28"/>
      <c r="G141" s="28"/>
      <c r="H141" s="28"/>
      <c r="I141" s="28"/>
      <c r="J141" s="28"/>
      <c r="K141" s="95">
        <f t="shared" si="59"/>
        <v>0</v>
      </c>
      <c r="L141" s="96">
        <f t="shared" si="60"/>
        <v>0</v>
      </c>
    </row>
    <row r="142" spans="1:14" s="103" customFormat="1" ht="15.75" thickBot="1">
      <c r="A142" s="97">
        <v>15</v>
      </c>
      <c r="B142" s="98" t="s">
        <v>24</v>
      </c>
      <c r="C142" s="99">
        <f>SUM(C139:C141)</f>
        <v>10789.64</v>
      </c>
      <c r="D142" s="99">
        <f t="shared" ref="D142:L142" si="61">SUM(D139:D141)</f>
        <v>423.63</v>
      </c>
      <c r="E142" s="99">
        <f t="shared" si="61"/>
        <v>0</v>
      </c>
      <c r="F142" s="99">
        <f t="shared" si="61"/>
        <v>0</v>
      </c>
      <c r="G142" s="99">
        <f t="shared" si="61"/>
        <v>103</v>
      </c>
      <c r="H142" s="99">
        <f t="shared" si="61"/>
        <v>0</v>
      </c>
      <c r="I142" s="99">
        <f t="shared" si="61"/>
        <v>651.5</v>
      </c>
      <c r="J142" s="99">
        <f t="shared" si="61"/>
        <v>0</v>
      </c>
      <c r="K142" s="100">
        <f t="shared" si="61"/>
        <v>11544.14</v>
      </c>
      <c r="L142" s="100">
        <f t="shared" si="61"/>
        <v>423.63</v>
      </c>
      <c r="M142" s="104">
        <f>K142-(C142+E142+G142+I142)</f>
        <v>0</v>
      </c>
      <c r="N142" s="104">
        <f>L142-(D142+F142+H142+J142)</f>
        <v>0</v>
      </c>
    </row>
    <row r="143" spans="1:14" ht="15.75" thickBot="1">
      <c r="A143" s="6">
        <v>16</v>
      </c>
      <c r="B143" s="11" t="s">
        <v>25</v>
      </c>
      <c r="C143" s="28">
        <v>0</v>
      </c>
      <c r="D143" s="28"/>
      <c r="E143" s="28"/>
      <c r="F143" s="28"/>
      <c r="G143" s="28"/>
      <c r="H143" s="28"/>
      <c r="I143" s="28"/>
      <c r="J143" s="28"/>
      <c r="K143" s="95">
        <f>C143+E143+G143+I143</f>
        <v>0</v>
      </c>
      <c r="L143" s="96">
        <f t="shared" ref="L143" si="62">D143+F143+H143+J143</f>
        <v>0</v>
      </c>
    </row>
    <row r="144" spans="1:14" ht="15.75" thickBot="1">
      <c r="A144" s="6">
        <v>17</v>
      </c>
      <c r="B144" s="11" t="s">
        <v>26</v>
      </c>
      <c r="C144" s="28">
        <v>12265.86</v>
      </c>
      <c r="D144" s="28">
        <v>28429.38</v>
      </c>
      <c r="E144" s="28">
        <v>52650</v>
      </c>
      <c r="F144" s="28">
        <v>7031.41</v>
      </c>
      <c r="G144" s="28">
        <v>3625</v>
      </c>
      <c r="H144" s="28">
        <v>557.80999999999995</v>
      </c>
      <c r="I144" s="28">
        <v>0</v>
      </c>
      <c r="J144" s="28">
        <v>20.7</v>
      </c>
      <c r="K144" s="95">
        <f>C144+E144+G144+I144</f>
        <v>68540.86</v>
      </c>
      <c r="L144" s="96">
        <f t="shared" ref="L144" si="63">D144+F144+H144+J144</f>
        <v>36039.299999999996</v>
      </c>
    </row>
    <row r="145" spans="1:14" s="103" customFormat="1" ht="26.25" thickBot="1">
      <c r="A145" s="97">
        <v>18</v>
      </c>
      <c r="B145" s="98" t="s">
        <v>27</v>
      </c>
      <c r="C145" s="100">
        <f>SUM(C143:C144)</f>
        <v>12265.86</v>
      </c>
      <c r="D145" s="100">
        <f t="shared" ref="D145:L145" si="64">SUM(D143:D144)</f>
        <v>28429.38</v>
      </c>
      <c r="E145" s="100">
        <f t="shared" si="64"/>
        <v>52650</v>
      </c>
      <c r="F145" s="100">
        <f t="shared" si="64"/>
        <v>7031.41</v>
      </c>
      <c r="G145" s="100">
        <f t="shared" si="64"/>
        <v>3625</v>
      </c>
      <c r="H145" s="100">
        <f t="shared" si="64"/>
        <v>557.80999999999995</v>
      </c>
      <c r="I145" s="100">
        <f t="shared" si="64"/>
        <v>0</v>
      </c>
      <c r="J145" s="100">
        <f t="shared" si="64"/>
        <v>20.7</v>
      </c>
      <c r="K145" s="100">
        <f t="shared" si="64"/>
        <v>68540.86</v>
      </c>
      <c r="L145" s="100">
        <f t="shared" si="64"/>
        <v>36039.299999999996</v>
      </c>
      <c r="M145" s="104">
        <f t="shared" ref="M145:N147" si="65">K145-(C145+E145+G145+I145)</f>
        <v>0</v>
      </c>
      <c r="N145" s="104">
        <f t="shared" si="65"/>
        <v>0</v>
      </c>
    </row>
    <row r="146" spans="1:14" ht="26.25" thickBot="1">
      <c r="A146" s="8">
        <v>19</v>
      </c>
      <c r="B146" s="9" t="s">
        <v>28</v>
      </c>
      <c r="C146" s="10">
        <f>C138+C142+C145</f>
        <v>48027.06</v>
      </c>
      <c r="D146" s="10">
        <f t="shared" ref="D146:L146" si="66">D138+D142+D145</f>
        <v>32227.52</v>
      </c>
      <c r="E146" s="10">
        <f t="shared" si="66"/>
        <v>57045.75</v>
      </c>
      <c r="F146" s="10">
        <f t="shared" si="66"/>
        <v>7495.91</v>
      </c>
      <c r="G146" s="10">
        <f t="shared" si="66"/>
        <v>4439</v>
      </c>
      <c r="H146" s="10">
        <f t="shared" si="66"/>
        <v>1612.08</v>
      </c>
      <c r="I146" s="10">
        <f t="shared" si="66"/>
        <v>3154.4</v>
      </c>
      <c r="J146" s="10">
        <f t="shared" si="66"/>
        <v>351.17999999999995</v>
      </c>
      <c r="K146" s="10">
        <f t="shared" si="66"/>
        <v>112666.21</v>
      </c>
      <c r="L146" s="10">
        <f t="shared" si="66"/>
        <v>41686.689999999995</v>
      </c>
      <c r="M146" s="37">
        <f t="shared" si="65"/>
        <v>0</v>
      </c>
      <c r="N146" s="37">
        <f t="shared" si="65"/>
        <v>0</v>
      </c>
    </row>
    <row r="147" spans="1:14" s="144" customFormat="1" ht="15.75" thickBot="1">
      <c r="A147" s="139">
        <v>20</v>
      </c>
      <c r="B147" s="140" t="s">
        <v>29</v>
      </c>
      <c r="C147" s="141">
        <f>C146+C127</f>
        <v>166667.66</v>
      </c>
      <c r="D147" s="142">
        <f t="shared" ref="D147:L147" si="67">D127+D146</f>
        <v>119562.03</v>
      </c>
      <c r="E147" s="142">
        <f t="shared" si="67"/>
        <v>124105.75</v>
      </c>
      <c r="F147" s="142">
        <f t="shared" si="67"/>
        <v>57916.960000000006</v>
      </c>
      <c r="G147" s="142">
        <f t="shared" si="67"/>
        <v>14077</v>
      </c>
      <c r="H147" s="142">
        <f t="shared" si="67"/>
        <v>11393.8</v>
      </c>
      <c r="I147" s="142">
        <f t="shared" si="67"/>
        <v>3154.4</v>
      </c>
      <c r="J147" s="142">
        <f t="shared" si="67"/>
        <v>351.17999999999995</v>
      </c>
      <c r="K147" s="142">
        <f t="shared" si="67"/>
        <v>308004.81</v>
      </c>
      <c r="L147" s="141">
        <f t="shared" si="67"/>
        <v>189223.97</v>
      </c>
      <c r="M147" s="145">
        <f t="shared" si="65"/>
        <v>0</v>
      </c>
      <c r="N147" s="145">
        <f t="shared" si="65"/>
        <v>0</v>
      </c>
    </row>
    <row r="148" spans="1:14" ht="19.5" thickBot="1">
      <c r="A148" s="163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5"/>
    </row>
    <row r="149" spans="1:14" ht="18.75">
      <c r="A149" s="17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4" ht="18.75">
      <c r="A150" s="1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4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4" ht="19.5" thickBot="1">
      <c r="A152" s="5"/>
      <c r="B152" s="168" t="s">
        <v>35</v>
      </c>
      <c r="C152" s="169"/>
      <c r="D152" s="4"/>
      <c r="E152" s="4"/>
      <c r="F152" s="4"/>
      <c r="G152" s="4"/>
      <c r="H152" s="4"/>
      <c r="I152" s="4"/>
      <c r="J152" s="4"/>
      <c r="K152" s="4"/>
      <c r="L152" s="4"/>
    </row>
    <row r="153" spans="1:14" ht="16.5" thickBot="1">
      <c r="A153" s="158" t="s">
        <v>19</v>
      </c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60"/>
    </row>
    <row r="154" spans="1:14" ht="16.5" thickBot="1">
      <c r="A154" s="158" t="s">
        <v>54</v>
      </c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60"/>
    </row>
    <row r="155" spans="1:14" ht="15.75" thickBot="1">
      <c r="A155" s="6"/>
      <c r="B155" s="7"/>
      <c r="C155" s="161" t="s">
        <v>4</v>
      </c>
      <c r="D155" s="162"/>
      <c r="E155" s="161" t="s">
        <v>5</v>
      </c>
      <c r="F155" s="162"/>
      <c r="G155" s="161" t="s">
        <v>6</v>
      </c>
      <c r="H155" s="162"/>
      <c r="I155" s="161" t="s">
        <v>7</v>
      </c>
      <c r="J155" s="162"/>
      <c r="K155" s="161" t="s">
        <v>0</v>
      </c>
      <c r="L155" s="162"/>
    </row>
    <row r="156" spans="1:14" ht="15.75" thickBot="1">
      <c r="A156" s="6"/>
      <c r="B156" s="7"/>
      <c r="C156" s="7" t="s">
        <v>2</v>
      </c>
      <c r="D156" s="7" t="s">
        <v>8</v>
      </c>
      <c r="E156" s="7" t="s">
        <v>9</v>
      </c>
      <c r="F156" s="7" t="s">
        <v>8</v>
      </c>
      <c r="G156" s="7" t="s">
        <v>2</v>
      </c>
      <c r="H156" s="7" t="s">
        <v>8</v>
      </c>
      <c r="I156" s="7" t="s">
        <v>2</v>
      </c>
      <c r="J156" s="7" t="s">
        <v>8</v>
      </c>
      <c r="K156" s="7" t="s">
        <v>2</v>
      </c>
      <c r="L156" s="7" t="s">
        <v>8</v>
      </c>
    </row>
    <row r="157" spans="1:14" ht="15.75" thickBot="1">
      <c r="A157" s="8">
        <v>1</v>
      </c>
      <c r="B157" s="9" t="s">
        <v>10</v>
      </c>
      <c r="C157" s="115">
        <v>264442.58</v>
      </c>
      <c r="D157" s="115">
        <v>132788.69</v>
      </c>
      <c r="E157" s="115">
        <v>32303.39</v>
      </c>
      <c r="F157" s="115">
        <v>37136.080000000002</v>
      </c>
      <c r="G157" s="115">
        <v>27373.82</v>
      </c>
      <c r="H157" s="115">
        <v>42945.08</v>
      </c>
      <c r="I157" s="115">
        <v>0</v>
      </c>
      <c r="J157" s="115">
        <v>0</v>
      </c>
      <c r="K157" s="95">
        <f>C157+E157+G157+I157</f>
        <v>324119.79000000004</v>
      </c>
      <c r="L157" s="95">
        <f>D157+F157+H157+J157</f>
        <v>212869.85000000003</v>
      </c>
      <c r="M157" s="37">
        <f>K157-(C157+E157+G157+I157)</f>
        <v>0</v>
      </c>
      <c r="N157" s="37">
        <f>L157-(D157+F157+H157+J157)</f>
        <v>0</v>
      </c>
    </row>
    <row r="158" spans="1:14" ht="15.75" thickBot="1">
      <c r="A158" s="8"/>
      <c r="B158" s="9" t="s">
        <v>11</v>
      </c>
      <c r="C158" s="125"/>
      <c r="D158" s="118">
        <v>0</v>
      </c>
      <c r="E158" s="118"/>
      <c r="F158" s="118"/>
      <c r="G158" s="118"/>
      <c r="H158" s="118"/>
      <c r="I158" s="118"/>
      <c r="J158" s="119"/>
      <c r="K158" s="95">
        <f t="shared" ref="K158:L169" si="68">C158+E158+G158+I158</f>
        <v>0</v>
      </c>
      <c r="L158" s="95">
        <f t="shared" ref="L158:L167" si="69">D158+F158+H158+J158</f>
        <v>0</v>
      </c>
    </row>
    <row r="159" spans="1:14" ht="15.75" thickBot="1">
      <c r="A159" s="6">
        <v>2</v>
      </c>
      <c r="B159" s="11" t="s">
        <v>12</v>
      </c>
      <c r="C159" s="115">
        <v>3566.42</v>
      </c>
      <c r="D159" s="115">
        <v>18.2</v>
      </c>
      <c r="E159" s="115">
        <v>998.3</v>
      </c>
      <c r="F159" s="115"/>
      <c r="G159" s="115">
        <v>384.3</v>
      </c>
      <c r="H159" s="115"/>
      <c r="I159" s="115">
        <v>0</v>
      </c>
      <c r="J159" s="115">
        <v>0</v>
      </c>
      <c r="K159" s="95">
        <f t="shared" si="68"/>
        <v>4949.0200000000004</v>
      </c>
      <c r="L159" s="95">
        <f t="shared" si="69"/>
        <v>18.2</v>
      </c>
      <c r="N159" s="38"/>
    </row>
    <row r="160" spans="1:14" ht="15.75" thickBot="1">
      <c r="A160" s="6">
        <v>3</v>
      </c>
      <c r="B160" s="11" t="s">
        <v>13</v>
      </c>
      <c r="C160" s="115">
        <v>17297.11</v>
      </c>
      <c r="D160" s="115">
        <v>181.25</v>
      </c>
      <c r="E160" s="115">
        <v>465.87</v>
      </c>
      <c r="F160" s="115">
        <v>11.86</v>
      </c>
      <c r="G160" s="115">
        <v>1893.52</v>
      </c>
      <c r="H160" s="115">
        <v>6</v>
      </c>
      <c r="I160" s="115">
        <v>0</v>
      </c>
      <c r="J160" s="115">
        <v>0</v>
      </c>
      <c r="K160" s="95">
        <f t="shared" si="68"/>
        <v>19656.5</v>
      </c>
      <c r="L160" s="95">
        <f t="shared" si="69"/>
        <v>199.11</v>
      </c>
    </row>
    <row r="161" spans="1:14" ht="15.75" thickBot="1">
      <c r="A161" s="6">
        <v>4</v>
      </c>
      <c r="B161" s="11" t="s">
        <v>3</v>
      </c>
      <c r="C161" s="115">
        <v>1913.39</v>
      </c>
      <c r="D161" s="115">
        <v>36.840000000000003</v>
      </c>
      <c r="E161" s="115">
        <v>465.87</v>
      </c>
      <c r="F161" s="115"/>
      <c r="G161" s="115">
        <v>197.08</v>
      </c>
      <c r="H161" s="115"/>
      <c r="I161" s="115">
        <v>0</v>
      </c>
      <c r="J161" s="115">
        <v>0</v>
      </c>
      <c r="K161" s="95">
        <f t="shared" si="68"/>
        <v>2576.34</v>
      </c>
      <c r="L161" s="95">
        <f t="shared" si="69"/>
        <v>36.840000000000003</v>
      </c>
    </row>
    <row r="162" spans="1:14" ht="15.75" thickBot="1">
      <c r="A162" s="6">
        <v>5</v>
      </c>
      <c r="B162" s="11" t="s">
        <v>14</v>
      </c>
      <c r="C162" s="115">
        <v>193.91</v>
      </c>
      <c r="D162" s="115">
        <v>1</v>
      </c>
      <c r="E162" s="115">
        <v>26.62</v>
      </c>
      <c r="F162" s="115"/>
      <c r="G162" s="115">
        <v>18.260000000000002</v>
      </c>
      <c r="H162" s="115"/>
      <c r="I162" s="115">
        <v>0</v>
      </c>
      <c r="J162" s="115">
        <v>0</v>
      </c>
      <c r="K162" s="95">
        <f t="shared" si="68"/>
        <v>238.79</v>
      </c>
      <c r="L162" s="95">
        <f t="shared" si="69"/>
        <v>1</v>
      </c>
    </row>
    <row r="163" spans="1:14" ht="15.75" thickBot="1">
      <c r="A163" s="6">
        <v>6</v>
      </c>
      <c r="B163" s="11" t="s">
        <v>15</v>
      </c>
      <c r="C163" s="115">
        <v>9701.9</v>
      </c>
      <c r="D163" s="115">
        <v>557.17999999999995</v>
      </c>
      <c r="E163" s="115">
        <v>2156.3200000000002</v>
      </c>
      <c r="F163" s="115">
        <v>5.15</v>
      </c>
      <c r="G163" s="115">
        <v>1042.0999999999999</v>
      </c>
      <c r="H163" s="115">
        <v>178.69</v>
      </c>
      <c r="I163" s="115">
        <v>0</v>
      </c>
      <c r="J163" s="115">
        <v>0</v>
      </c>
      <c r="K163" s="95">
        <f t="shared" si="68"/>
        <v>12900.32</v>
      </c>
      <c r="L163" s="95">
        <f t="shared" si="69"/>
        <v>741.02</v>
      </c>
    </row>
    <row r="164" spans="1:14" ht="15.75" thickBot="1">
      <c r="A164" s="6">
        <v>7</v>
      </c>
      <c r="B164" s="11" t="s">
        <v>16</v>
      </c>
      <c r="C164" s="115">
        <v>921.98</v>
      </c>
      <c r="D164" s="115">
        <v>42.25</v>
      </c>
      <c r="E164" s="115">
        <v>212.97</v>
      </c>
      <c r="F164" s="115"/>
      <c r="G164" s="115">
        <v>99.94</v>
      </c>
      <c r="H164" s="115"/>
      <c r="I164" s="115">
        <v>0</v>
      </c>
      <c r="J164" s="115">
        <v>0</v>
      </c>
      <c r="K164" s="95">
        <f t="shared" si="68"/>
        <v>1234.8900000000001</v>
      </c>
      <c r="L164" s="95">
        <f t="shared" si="69"/>
        <v>42.25</v>
      </c>
    </row>
    <row r="165" spans="1:14" ht="15.75" thickBot="1">
      <c r="A165" s="6">
        <v>8</v>
      </c>
      <c r="B165" s="11" t="s">
        <v>17</v>
      </c>
      <c r="C165" s="115">
        <v>363.43</v>
      </c>
      <c r="D165" s="115">
        <v>5.12</v>
      </c>
      <c r="E165" s="115">
        <v>93.17</v>
      </c>
      <c r="F165" s="115"/>
      <c r="G165" s="115">
        <v>41.26</v>
      </c>
      <c r="H165" s="115"/>
      <c r="I165" s="115">
        <v>0</v>
      </c>
      <c r="J165" s="115">
        <v>0</v>
      </c>
      <c r="K165" s="95">
        <f t="shared" si="68"/>
        <v>497.86</v>
      </c>
      <c r="L165" s="95">
        <f t="shared" si="69"/>
        <v>5.12</v>
      </c>
    </row>
    <row r="166" spans="1:14" ht="15.75" thickBot="1">
      <c r="A166" s="6">
        <v>9</v>
      </c>
      <c r="B166" s="11" t="s">
        <v>18</v>
      </c>
      <c r="C166" s="115">
        <v>177.9</v>
      </c>
      <c r="D166" s="115">
        <v>26.25</v>
      </c>
      <c r="E166" s="115">
        <v>33.28</v>
      </c>
      <c r="F166" s="115"/>
      <c r="G166" s="115">
        <v>16.04</v>
      </c>
      <c r="H166" s="115"/>
      <c r="I166" s="115">
        <v>0</v>
      </c>
      <c r="J166" s="115">
        <v>0</v>
      </c>
      <c r="K166" s="95">
        <f t="shared" si="68"/>
        <v>227.22</v>
      </c>
      <c r="L166" s="95">
        <f t="shared" si="69"/>
        <v>26.25</v>
      </c>
    </row>
    <row r="167" spans="1:14" ht="15.75" thickBot="1">
      <c r="A167" s="6">
        <v>10</v>
      </c>
      <c r="B167" s="11" t="s">
        <v>20</v>
      </c>
      <c r="C167" s="115">
        <v>7494.19</v>
      </c>
      <c r="D167" s="115">
        <v>11052.200000000003</v>
      </c>
      <c r="E167" s="115">
        <v>2262.81</v>
      </c>
      <c r="F167" s="115">
        <v>8938.4</v>
      </c>
      <c r="G167" s="115">
        <v>827.33</v>
      </c>
      <c r="H167" s="115">
        <v>250.12</v>
      </c>
      <c r="I167" s="115">
        <v>0</v>
      </c>
      <c r="J167" s="115">
        <v>0</v>
      </c>
      <c r="K167" s="95">
        <f t="shared" si="68"/>
        <v>10584.33</v>
      </c>
      <c r="L167" s="95">
        <f t="shared" si="69"/>
        <v>20240.72</v>
      </c>
    </row>
    <row r="168" spans="1:14" s="103" customFormat="1" ht="15.75" thickBot="1">
      <c r="A168" s="97">
        <v>11</v>
      </c>
      <c r="B168" s="98" t="s">
        <v>21</v>
      </c>
      <c r="C168" s="100">
        <f>SUM(C159:C167)</f>
        <v>41630.230000000003</v>
      </c>
      <c r="D168" s="100">
        <f t="shared" ref="D168:L168" si="70">SUM(D159:D167)</f>
        <v>11920.290000000003</v>
      </c>
      <c r="E168" s="100">
        <f t="shared" si="70"/>
        <v>6715.2099999999991</v>
      </c>
      <c r="F168" s="100">
        <f t="shared" si="70"/>
        <v>8955.41</v>
      </c>
      <c r="G168" s="100">
        <f t="shared" si="70"/>
        <v>4519.8300000000008</v>
      </c>
      <c r="H168" s="100">
        <f t="shared" si="70"/>
        <v>434.81</v>
      </c>
      <c r="I168" s="100">
        <f t="shared" si="70"/>
        <v>0</v>
      </c>
      <c r="J168" s="100">
        <f t="shared" si="70"/>
        <v>0</v>
      </c>
      <c r="K168" s="100">
        <f t="shared" si="70"/>
        <v>52865.270000000004</v>
      </c>
      <c r="L168" s="100">
        <f t="shared" si="70"/>
        <v>21310.510000000002</v>
      </c>
      <c r="M168" s="104">
        <f>K168-(C168+E168+G168+I168)</f>
        <v>0</v>
      </c>
      <c r="N168" s="104">
        <f>L168-(D168+F168+H168+J168)</f>
        <v>0</v>
      </c>
    </row>
    <row r="169" spans="1:14" ht="15.75" thickBot="1">
      <c r="A169" s="6">
        <v>12</v>
      </c>
      <c r="B169" s="12" t="s">
        <v>22</v>
      </c>
      <c r="C169" s="115">
        <v>2707.24</v>
      </c>
      <c r="D169" s="115"/>
      <c r="E169" s="115">
        <v>572.36</v>
      </c>
      <c r="F169" s="115"/>
      <c r="G169" s="115">
        <v>203.18</v>
      </c>
      <c r="H169" s="115"/>
      <c r="I169" s="115">
        <v>0</v>
      </c>
      <c r="J169" s="115">
        <v>0</v>
      </c>
      <c r="K169" s="95">
        <f t="shared" si="68"/>
        <v>3482.7799999999997</v>
      </c>
      <c r="L169" s="95">
        <f t="shared" si="68"/>
        <v>0</v>
      </c>
    </row>
    <row r="170" spans="1:14" ht="15.75" thickBot="1">
      <c r="A170" s="13">
        <v>13</v>
      </c>
      <c r="B170" s="14" t="s">
        <v>1</v>
      </c>
      <c r="C170" s="115">
        <v>5069.09</v>
      </c>
      <c r="D170" s="115">
        <v>164.97</v>
      </c>
      <c r="E170" s="115">
        <v>1264.51</v>
      </c>
      <c r="F170" s="115"/>
      <c r="G170" s="115">
        <v>560.33000000000004</v>
      </c>
      <c r="H170" s="115">
        <v>2.5</v>
      </c>
      <c r="I170" s="115">
        <v>0</v>
      </c>
      <c r="J170" s="115">
        <v>0</v>
      </c>
      <c r="K170" s="95">
        <f t="shared" ref="K170:K171" si="71">C170+E170+G170+I170</f>
        <v>6893.93</v>
      </c>
      <c r="L170" s="95">
        <f t="shared" ref="L170:L171" si="72">D170+F170+H170+J170</f>
        <v>167.47</v>
      </c>
    </row>
    <row r="171" spans="1:14" ht="15.75" thickBot="1">
      <c r="A171" s="15">
        <v>14</v>
      </c>
      <c r="B171" s="16" t="s">
        <v>23</v>
      </c>
      <c r="C171" s="115">
        <v>1591.45</v>
      </c>
      <c r="D171" s="115">
        <v>175.77</v>
      </c>
      <c r="E171" s="115">
        <v>426.14</v>
      </c>
      <c r="F171" s="115"/>
      <c r="G171" s="115">
        <v>167.51</v>
      </c>
      <c r="H171" s="115">
        <v>247.1</v>
      </c>
      <c r="I171" s="115">
        <v>0</v>
      </c>
      <c r="J171" s="115">
        <v>0</v>
      </c>
      <c r="K171" s="95">
        <f t="shared" si="71"/>
        <v>2185.1000000000004</v>
      </c>
      <c r="L171" s="95">
        <f t="shared" si="72"/>
        <v>422.87</v>
      </c>
    </row>
    <row r="172" spans="1:14" s="103" customFormat="1" ht="15.75" thickBot="1">
      <c r="A172" s="97">
        <v>15</v>
      </c>
      <c r="B172" s="98" t="s">
        <v>24</v>
      </c>
      <c r="C172" s="100">
        <f>SUM(C169:C171)</f>
        <v>9367.7800000000007</v>
      </c>
      <c r="D172" s="100">
        <f>SUM(D169:D171)</f>
        <v>340.74</v>
      </c>
      <c r="E172" s="100">
        <f>SUM(E169:E171)</f>
        <v>2263.0099999999998</v>
      </c>
      <c r="F172" s="100">
        <f t="shared" ref="F172:L172" si="73">SUM(F169:F171)</f>
        <v>0</v>
      </c>
      <c r="G172" s="100">
        <f>SUM(G169:G171)</f>
        <v>931.02</v>
      </c>
      <c r="H172" s="100">
        <f>SUM(H169:H171)</f>
        <v>249.6</v>
      </c>
      <c r="I172" s="100">
        <f t="shared" si="73"/>
        <v>0</v>
      </c>
      <c r="J172" s="100">
        <f t="shared" si="73"/>
        <v>0</v>
      </c>
      <c r="K172" s="100">
        <f t="shared" si="73"/>
        <v>12561.81</v>
      </c>
      <c r="L172" s="100">
        <f t="shared" si="73"/>
        <v>590.34</v>
      </c>
      <c r="M172" s="104">
        <f>K172-(C172+E172+G172+I172)</f>
        <v>0</v>
      </c>
      <c r="N172" s="104">
        <f>L172-(D172+F172+H172+J172)</f>
        <v>0</v>
      </c>
    </row>
    <row r="173" spans="1:14" ht="15.75" thickBot="1">
      <c r="A173" s="6">
        <v>16</v>
      </c>
      <c r="B173" s="11" t="s">
        <v>25</v>
      </c>
      <c r="C173" s="115">
        <v>12329.2</v>
      </c>
      <c r="D173" s="115">
        <v>13.98</v>
      </c>
      <c r="E173" s="115">
        <v>3860.09</v>
      </c>
      <c r="F173" s="115"/>
      <c r="G173" s="115">
        <v>1252.31</v>
      </c>
      <c r="H173" s="115">
        <v>23.56</v>
      </c>
      <c r="I173" s="115">
        <v>0</v>
      </c>
      <c r="J173" s="115">
        <v>0</v>
      </c>
      <c r="K173" s="95">
        <f t="shared" ref="K173:L173" si="74">C173+E173+G173+I173</f>
        <v>17441.600000000002</v>
      </c>
      <c r="L173" s="95">
        <f t="shared" si="74"/>
        <v>37.54</v>
      </c>
    </row>
    <row r="174" spans="1:14" ht="15.75" thickBot="1">
      <c r="A174" s="6">
        <v>17</v>
      </c>
      <c r="B174" s="11" t="s">
        <v>26</v>
      </c>
      <c r="C174" s="115">
        <v>1161.69</v>
      </c>
      <c r="D174" s="115">
        <v>8024.07</v>
      </c>
      <c r="E174" s="115">
        <v>133.11000000000001</v>
      </c>
      <c r="F174" s="115"/>
      <c r="G174" s="115">
        <v>44.37</v>
      </c>
      <c r="H174" s="115"/>
      <c r="I174" s="115">
        <v>0</v>
      </c>
      <c r="J174" s="115">
        <v>0</v>
      </c>
      <c r="K174" s="95">
        <f t="shared" ref="K174" si="75">C174+E174+G174+I174</f>
        <v>1339.17</v>
      </c>
      <c r="L174" s="95">
        <f t="shared" ref="L174" si="76">D174+F174+H174+J174</f>
        <v>8024.07</v>
      </c>
    </row>
    <row r="175" spans="1:14" s="103" customFormat="1" ht="26.25" thickBot="1">
      <c r="A175" s="97">
        <v>18</v>
      </c>
      <c r="B175" s="98" t="s">
        <v>27</v>
      </c>
      <c r="C175" s="100">
        <f t="shared" ref="C175:L175" si="77">SUM(C173:C174)</f>
        <v>13490.890000000001</v>
      </c>
      <c r="D175" s="100">
        <f t="shared" si="77"/>
        <v>8038.0499999999993</v>
      </c>
      <c r="E175" s="100">
        <f t="shared" si="77"/>
        <v>3993.2000000000003</v>
      </c>
      <c r="F175" s="100">
        <f t="shared" si="77"/>
        <v>0</v>
      </c>
      <c r="G175" s="100">
        <f t="shared" si="77"/>
        <v>1296.6799999999998</v>
      </c>
      <c r="H175" s="100">
        <f t="shared" si="77"/>
        <v>23.56</v>
      </c>
      <c r="I175" s="100">
        <f t="shared" si="77"/>
        <v>0</v>
      </c>
      <c r="J175" s="100">
        <f t="shared" si="77"/>
        <v>0</v>
      </c>
      <c r="K175" s="100">
        <f t="shared" si="77"/>
        <v>18780.770000000004</v>
      </c>
      <c r="L175" s="100">
        <f t="shared" si="77"/>
        <v>8061.61</v>
      </c>
      <c r="M175" s="104">
        <f t="shared" ref="M175:N177" si="78">K175-(C175+E175+G175+I175)</f>
        <v>0</v>
      </c>
      <c r="N175" s="104">
        <f t="shared" si="78"/>
        <v>0</v>
      </c>
    </row>
    <row r="176" spans="1:14" ht="26.25" thickBot="1">
      <c r="A176" s="8">
        <v>19</v>
      </c>
      <c r="B176" s="9" t="s">
        <v>28</v>
      </c>
      <c r="C176" s="10">
        <f t="shared" ref="C176:L176" si="79">C168+C172+C175</f>
        <v>64488.9</v>
      </c>
      <c r="D176" s="10">
        <f t="shared" si="79"/>
        <v>20299.080000000002</v>
      </c>
      <c r="E176" s="10">
        <f t="shared" si="79"/>
        <v>12971.42</v>
      </c>
      <c r="F176" s="10">
        <f t="shared" si="79"/>
        <v>8955.41</v>
      </c>
      <c r="G176" s="10">
        <f t="shared" si="79"/>
        <v>6747.5300000000007</v>
      </c>
      <c r="H176" s="10">
        <f t="shared" si="79"/>
        <v>707.96999999999991</v>
      </c>
      <c r="I176" s="10">
        <f t="shared" si="79"/>
        <v>0</v>
      </c>
      <c r="J176" s="10">
        <f t="shared" si="79"/>
        <v>0</v>
      </c>
      <c r="K176" s="10">
        <f t="shared" si="79"/>
        <v>84207.85</v>
      </c>
      <c r="L176" s="10">
        <f t="shared" si="79"/>
        <v>29962.460000000003</v>
      </c>
      <c r="M176" s="37">
        <f t="shared" si="78"/>
        <v>0</v>
      </c>
      <c r="N176" s="37">
        <f t="shared" si="78"/>
        <v>0</v>
      </c>
    </row>
    <row r="177" spans="1:14" s="144" customFormat="1" ht="15.75" thickBot="1">
      <c r="A177" s="139">
        <v>20</v>
      </c>
      <c r="B177" s="140" t="s">
        <v>29</v>
      </c>
      <c r="C177" s="142">
        <f t="shared" ref="C177:L177" si="80">C157+C176</f>
        <v>328931.48000000004</v>
      </c>
      <c r="D177" s="142">
        <f t="shared" si="80"/>
        <v>153087.77000000002</v>
      </c>
      <c r="E177" s="142">
        <f t="shared" si="80"/>
        <v>45274.81</v>
      </c>
      <c r="F177" s="142">
        <f t="shared" si="80"/>
        <v>46091.490000000005</v>
      </c>
      <c r="G177" s="142">
        <f t="shared" si="80"/>
        <v>34121.35</v>
      </c>
      <c r="H177" s="142">
        <f t="shared" si="80"/>
        <v>43653.05</v>
      </c>
      <c r="I177" s="142">
        <f t="shared" si="80"/>
        <v>0</v>
      </c>
      <c r="J177" s="142">
        <f t="shared" si="80"/>
        <v>0</v>
      </c>
      <c r="K177" s="142">
        <f t="shared" si="80"/>
        <v>408327.64</v>
      </c>
      <c r="L177" s="142">
        <f t="shared" si="80"/>
        <v>242832.31000000003</v>
      </c>
      <c r="M177" s="145">
        <f t="shared" si="78"/>
        <v>0</v>
      </c>
      <c r="N177" s="145">
        <f t="shared" si="78"/>
        <v>0</v>
      </c>
    </row>
    <row r="178" spans="1:14">
      <c r="A178" s="19"/>
      <c r="B178" s="20"/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1:14">
      <c r="A179" s="19"/>
      <c r="B179" s="20"/>
      <c r="C179" s="19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1:14">
      <c r="A180" s="19"/>
      <c r="B180" s="20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1: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4" ht="19.5" thickBot="1">
      <c r="A182" s="5"/>
      <c r="B182" s="156" t="s">
        <v>36</v>
      </c>
      <c r="C182" s="157"/>
      <c r="D182" s="4"/>
      <c r="E182" s="4"/>
      <c r="F182" s="4"/>
      <c r="G182" s="4"/>
      <c r="H182" s="4"/>
      <c r="I182" s="4"/>
      <c r="J182" s="4"/>
      <c r="K182" s="4"/>
      <c r="L182" s="4"/>
    </row>
    <row r="183" spans="1:14" ht="16.5" thickBot="1">
      <c r="A183" s="158" t="s">
        <v>19</v>
      </c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60"/>
    </row>
    <row r="184" spans="1:14" ht="16.5" thickBot="1">
      <c r="A184" s="158" t="s">
        <v>54</v>
      </c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60"/>
    </row>
    <row r="185" spans="1:14" ht="15.75" thickBot="1">
      <c r="A185" s="6"/>
      <c r="B185" s="7"/>
      <c r="C185" s="161" t="s">
        <v>4</v>
      </c>
      <c r="D185" s="162"/>
      <c r="E185" s="161" t="s">
        <v>5</v>
      </c>
      <c r="F185" s="162"/>
      <c r="G185" s="161" t="s">
        <v>6</v>
      </c>
      <c r="H185" s="162"/>
      <c r="I185" s="161" t="s">
        <v>7</v>
      </c>
      <c r="J185" s="162"/>
      <c r="K185" s="161" t="s">
        <v>0</v>
      </c>
      <c r="L185" s="162"/>
    </row>
    <row r="186" spans="1:14" ht="15.75" thickBot="1">
      <c r="A186" s="6"/>
      <c r="B186" s="7"/>
      <c r="C186" s="7" t="s">
        <v>2</v>
      </c>
      <c r="D186" s="7" t="s">
        <v>8</v>
      </c>
      <c r="E186" s="7" t="s">
        <v>9</v>
      </c>
      <c r="F186" s="7" t="s">
        <v>8</v>
      </c>
      <c r="G186" s="7" t="s">
        <v>2</v>
      </c>
      <c r="H186" s="7" t="s">
        <v>8</v>
      </c>
      <c r="I186" s="7" t="s">
        <v>2</v>
      </c>
      <c r="J186" s="7" t="s">
        <v>8</v>
      </c>
      <c r="K186" s="7" t="s">
        <v>2</v>
      </c>
      <c r="L186" s="7" t="s">
        <v>8</v>
      </c>
    </row>
    <row r="187" spans="1:14" ht="15.75" thickBot="1">
      <c r="A187" s="8">
        <v>1</v>
      </c>
      <c r="B187" s="9" t="s">
        <v>10</v>
      </c>
      <c r="C187" s="3">
        <v>315553</v>
      </c>
      <c r="D187" s="3">
        <v>255484</v>
      </c>
      <c r="E187" s="3">
        <v>52889</v>
      </c>
      <c r="F187" s="3">
        <v>50631</v>
      </c>
      <c r="G187" s="3">
        <v>50869</v>
      </c>
      <c r="H187" s="3">
        <v>48555</v>
      </c>
      <c r="I187" s="3"/>
      <c r="J187" s="3"/>
      <c r="K187" s="95">
        <f>C187+E187+G187+I187</f>
        <v>419311</v>
      </c>
      <c r="L187" s="96">
        <f t="shared" ref="L187" si="81">D187+F187+H187+J187</f>
        <v>354670</v>
      </c>
      <c r="M187" s="37">
        <f>K187-(C187+E187+G187+I187)</f>
        <v>0</v>
      </c>
      <c r="N187" s="37">
        <f>L187-(D187+F187+H187+J187)</f>
        <v>0</v>
      </c>
    </row>
    <row r="188" spans="1:14" ht="15.75" thickBot="1">
      <c r="A188" s="8"/>
      <c r="B188" s="9" t="s">
        <v>11</v>
      </c>
      <c r="C188" s="34"/>
      <c r="D188" s="32"/>
      <c r="E188" s="32"/>
      <c r="F188" s="32"/>
      <c r="G188" s="32">
        <v>0</v>
      </c>
      <c r="H188" s="32"/>
      <c r="I188" s="32"/>
      <c r="J188" s="33"/>
      <c r="K188" s="95">
        <f t="shared" ref="K188:K197" si="82">C188+E188+G188+I188</f>
        <v>0</v>
      </c>
      <c r="L188" s="96">
        <f t="shared" ref="L188:L197" si="83">D188+F188+H188+J188</f>
        <v>0</v>
      </c>
    </row>
    <row r="189" spans="1:14" ht="15.75" thickBot="1">
      <c r="A189" s="6">
        <v>2</v>
      </c>
      <c r="B189" s="11" t="s">
        <v>12</v>
      </c>
      <c r="C189" s="3">
        <v>48</v>
      </c>
      <c r="D189" s="3"/>
      <c r="E189" s="3"/>
      <c r="F189" s="3"/>
      <c r="G189" s="3"/>
      <c r="H189" s="3"/>
      <c r="I189" s="3"/>
      <c r="J189" s="3"/>
      <c r="K189" s="95">
        <f t="shared" si="82"/>
        <v>48</v>
      </c>
      <c r="L189" s="96">
        <f t="shared" si="83"/>
        <v>0</v>
      </c>
      <c r="N189" s="38"/>
    </row>
    <row r="190" spans="1:14" ht="15.75" thickBot="1">
      <c r="A190" s="6">
        <v>3</v>
      </c>
      <c r="B190" s="11" t="s">
        <v>13</v>
      </c>
      <c r="C190" s="3">
        <v>12406</v>
      </c>
      <c r="D190" s="3">
        <v>6246</v>
      </c>
      <c r="E190" s="3"/>
      <c r="F190" s="3"/>
      <c r="G190" s="3">
        <v>735</v>
      </c>
      <c r="H190" s="3"/>
      <c r="I190" s="3">
        <v>317</v>
      </c>
      <c r="J190" s="3"/>
      <c r="K190" s="95">
        <f t="shared" si="82"/>
        <v>13458</v>
      </c>
      <c r="L190" s="96">
        <f t="shared" si="83"/>
        <v>6246</v>
      </c>
    </row>
    <row r="191" spans="1:14" ht="15.75" thickBot="1">
      <c r="A191" s="6">
        <v>4</v>
      </c>
      <c r="B191" s="11" t="s">
        <v>3</v>
      </c>
      <c r="C191" s="3">
        <v>1007</v>
      </c>
      <c r="D191" s="3"/>
      <c r="E191" s="3"/>
      <c r="F191" s="3"/>
      <c r="G191" s="3"/>
      <c r="H191" s="3"/>
      <c r="I191" s="3">
        <v>244</v>
      </c>
      <c r="J191" s="3"/>
      <c r="K191" s="95">
        <f t="shared" si="82"/>
        <v>1251</v>
      </c>
      <c r="L191" s="96">
        <f t="shared" si="83"/>
        <v>0</v>
      </c>
    </row>
    <row r="192" spans="1:14" ht="15.75" thickBot="1">
      <c r="A192" s="6">
        <v>5</v>
      </c>
      <c r="B192" s="11" t="s">
        <v>14</v>
      </c>
      <c r="C192" s="3">
        <v>10</v>
      </c>
      <c r="D192" s="3"/>
      <c r="E192" s="3"/>
      <c r="F192" s="3"/>
      <c r="G192" s="3"/>
      <c r="H192" s="3"/>
      <c r="I192" s="3"/>
      <c r="J192" s="3"/>
      <c r="K192" s="95">
        <f t="shared" si="82"/>
        <v>10</v>
      </c>
      <c r="L192" s="96">
        <f t="shared" si="83"/>
        <v>0</v>
      </c>
    </row>
    <row r="193" spans="1:14" ht="15.75" thickBot="1">
      <c r="A193" s="6">
        <v>6</v>
      </c>
      <c r="B193" s="11" t="s">
        <v>15</v>
      </c>
      <c r="C193" s="3">
        <v>4887</v>
      </c>
      <c r="D193" s="3">
        <v>9500</v>
      </c>
      <c r="E193" s="3"/>
      <c r="F193" s="3"/>
      <c r="G193" s="3">
        <v>900</v>
      </c>
      <c r="H193" s="3">
        <v>3465</v>
      </c>
      <c r="I193" s="3">
        <v>3305</v>
      </c>
      <c r="J193" s="3"/>
      <c r="K193" s="95">
        <f t="shared" si="82"/>
        <v>9092</v>
      </c>
      <c r="L193" s="96">
        <f t="shared" si="83"/>
        <v>12965</v>
      </c>
    </row>
    <row r="194" spans="1:14" ht="15.75" thickBot="1">
      <c r="A194" s="6">
        <v>7</v>
      </c>
      <c r="B194" s="11" t="s">
        <v>16</v>
      </c>
      <c r="C194" s="3">
        <v>640</v>
      </c>
      <c r="D194" s="3"/>
      <c r="E194" s="3"/>
      <c r="F194" s="3"/>
      <c r="G194" s="3"/>
      <c r="H194" s="3"/>
      <c r="I194" s="3">
        <v>99</v>
      </c>
      <c r="J194" s="3"/>
      <c r="K194" s="95">
        <f t="shared" si="82"/>
        <v>739</v>
      </c>
      <c r="L194" s="96">
        <f t="shared" si="83"/>
        <v>0</v>
      </c>
    </row>
    <row r="195" spans="1:14" ht="15.75" thickBot="1">
      <c r="A195" s="6">
        <v>8</v>
      </c>
      <c r="B195" s="11" t="s">
        <v>17</v>
      </c>
      <c r="C195" s="3">
        <v>17</v>
      </c>
      <c r="D195" s="3"/>
      <c r="E195" s="3"/>
      <c r="F195" s="3"/>
      <c r="G195" s="3"/>
      <c r="H195" s="3"/>
      <c r="I195" s="3">
        <v>11</v>
      </c>
      <c r="J195" s="3"/>
      <c r="K195" s="95">
        <f t="shared" si="82"/>
        <v>28</v>
      </c>
      <c r="L195" s="96">
        <f t="shared" si="83"/>
        <v>0</v>
      </c>
    </row>
    <row r="196" spans="1:14" ht="15.75" thickBot="1">
      <c r="A196" s="6">
        <v>9</v>
      </c>
      <c r="B196" s="11" t="s">
        <v>18</v>
      </c>
      <c r="C196" s="3">
        <v>14</v>
      </c>
      <c r="D196" s="3"/>
      <c r="E196" s="3"/>
      <c r="F196" s="3"/>
      <c r="G196" s="3"/>
      <c r="H196" s="3"/>
      <c r="I196" s="3">
        <v>11</v>
      </c>
      <c r="J196" s="3"/>
      <c r="K196" s="95">
        <f t="shared" si="82"/>
        <v>25</v>
      </c>
      <c r="L196" s="96">
        <f t="shared" si="83"/>
        <v>0</v>
      </c>
    </row>
    <row r="197" spans="1:14" ht="15.75" thickBot="1">
      <c r="A197" s="6">
        <v>10</v>
      </c>
      <c r="B197" s="11" t="s">
        <v>20</v>
      </c>
      <c r="C197" s="3">
        <v>1211</v>
      </c>
      <c r="D197" s="3">
        <v>0</v>
      </c>
      <c r="E197" s="3"/>
      <c r="F197" s="3"/>
      <c r="G197" s="3">
        <v>2216</v>
      </c>
      <c r="H197" s="3"/>
      <c r="I197" s="3">
        <v>417</v>
      </c>
      <c r="J197" s="3"/>
      <c r="K197" s="95">
        <f t="shared" si="82"/>
        <v>3844</v>
      </c>
      <c r="L197" s="96">
        <f t="shared" si="83"/>
        <v>0</v>
      </c>
    </row>
    <row r="198" spans="1:14" s="103" customFormat="1" ht="15.75" thickBot="1">
      <c r="A198" s="97">
        <v>11</v>
      </c>
      <c r="B198" s="98" t="s">
        <v>21</v>
      </c>
      <c r="C198" s="99">
        <f>SUM(C189:C197)</f>
        <v>20240</v>
      </c>
      <c r="D198" s="99">
        <f t="shared" ref="D198:L198" si="84">SUM(D189:D197)</f>
        <v>15746</v>
      </c>
      <c r="E198" s="99">
        <f t="shared" si="84"/>
        <v>0</v>
      </c>
      <c r="F198" s="99">
        <f t="shared" si="84"/>
        <v>0</v>
      </c>
      <c r="G198" s="99">
        <f t="shared" si="84"/>
        <v>3851</v>
      </c>
      <c r="H198" s="99">
        <f t="shared" si="84"/>
        <v>3465</v>
      </c>
      <c r="I198" s="99">
        <f t="shared" si="84"/>
        <v>4404</v>
      </c>
      <c r="J198" s="99">
        <f t="shared" si="84"/>
        <v>0</v>
      </c>
      <c r="K198" s="100">
        <f t="shared" si="84"/>
        <v>28495</v>
      </c>
      <c r="L198" s="100">
        <f t="shared" si="84"/>
        <v>19211</v>
      </c>
      <c r="M198" s="104">
        <f>K198-(C198+E198+G198+I198)</f>
        <v>0</v>
      </c>
      <c r="N198" s="104">
        <f>L198-(D198+F198+H198+J198)</f>
        <v>0</v>
      </c>
    </row>
    <row r="199" spans="1:14" ht="15.75" thickBot="1">
      <c r="A199" s="6">
        <v>12</v>
      </c>
      <c r="B199" s="12" t="s">
        <v>22</v>
      </c>
      <c r="C199" s="3">
        <v>2888</v>
      </c>
      <c r="D199" s="3"/>
      <c r="E199" s="3"/>
      <c r="F199" s="3"/>
      <c r="G199" s="3"/>
      <c r="H199" s="3"/>
      <c r="I199" s="3"/>
      <c r="J199" s="3"/>
      <c r="K199" s="95">
        <f>C199+E199+G199+I199</f>
        <v>2888</v>
      </c>
      <c r="L199" s="96">
        <f t="shared" ref="L199" si="85">D199+F199+H199+J199</f>
        <v>0</v>
      </c>
    </row>
    <row r="200" spans="1:14" ht="15.75" thickBot="1">
      <c r="A200" s="13">
        <v>13</v>
      </c>
      <c r="B200" s="14" t="s">
        <v>1</v>
      </c>
      <c r="C200" s="3">
        <v>3167</v>
      </c>
      <c r="D200" s="3">
        <v>4783</v>
      </c>
      <c r="E200" s="3"/>
      <c r="F200" s="3"/>
      <c r="G200" s="3"/>
      <c r="H200" s="3"/>
      <c r="I200" s="3">
        <v>565</v>
      </c>
      <c r="J200" s="3"/>
      <c r="K200" s="95">
        <f t="shared" ref="K200:K201" si="86">C200+E200+G200+I200</f>
        <v>3732</v>
      </c>
      <c r="L200" s="96">
        <f t="shared" ref="L200:L201" si="87">D200+F200+H200+J200</f>
        <v>4783</v>
      </c>
    </row>
    <row r="201" spans="1:14" ht="15.75" thickBot="1">
      <c r="A201" s="15">
        <v>14</v>
      </c>
      <c r="B201" s="16" t="s">
        <v>23</v>
      </c>
      <c r="C201" s="3">
        <v>8</v>
      </c>
      <c r="D201" s="3"/>
      <c r="E201" s="3"/>
      <c r="F201" s="3"/>
      <c r="G201" s="3">
        <v>3750</v>
      </c>
      <c r="H201" s="3"/>
      <c r="I201" s="3"/>
      <c r="J201" s="3"/>
      <c r="K201" s="95">
        <f t="shared" si="86"/>
        <v>3758</v>
      </c>
      <c r="L201" s="96">
        <f t="shared" si="87"/>
        <v>0</v>
      </c>
    </row>
    <row r="202" spans="1:14" s="103" customFormat="1" ht="15.75" thickBot="1">
      <c r="A202" s="97">
        <v>15</v>
      </c>
      <c r="B202" s="98" t="s">
        <v>24</v>
      </c>
      <c r="C202" s="99">
        <f>SUM(C199:C201)</f>
        <v>6063</v>
      </c>
      <c r="D202" s="99">
        <f t="shared" ref="D202:L202" si="88">SUM(D199:D201)</f>
        <v>4783</v>
      </c>
      <c r="E202" s="99">
        <f t="shared" si="88"/>
        <v>0</v>
      </c>
      <c r="F202" s="99">
        <f t="shared" si="88"/>
        <v>0</v>
      </c>
      <c r="G202" s="99">
        <f t="shared" si="88"/>
        <v>3750</v>
      </c>
      <c r="H202" s="99">
        <f t="shared" si="88"/>
        <v>0</v>
      </c>
      <c r="I202" s="99">
        <f t="shared" si="88"/>
        <v>565</v>
      </c>
      <c r="J202" s="99">
        <f t="shared" si="88"/>
        <v>0</v>
      </c>
      <c r="K202" s="100">
        <f t="shared" si="88"/>
        <v>10378</v>
      </c>
      <c r="L202" s="100">
        <f t="shared" si="88"/>
        <v>4783</v>
      </c>
      <c r="M202" s="104">
        <f>K202-(C202+E202+G202+I202)</f>
        <v>0</v>
      </c>
      <c r="N202" s="104">
        <f>L202-(D202+F202+H202+J202)</f>
        <v>0</v>
      </c>
    </row>
    <row r="203" spans="1:14" ht="15.75" thickBot="1">
      <c r="A203" s="6">
        <v>16</v>
      </c>
      <c r="B203" s="11" t="s">
        <v>25</v>
      </c>
      <c r="C203" s="3">
        <v>12645</v>
      </c>
      <c r="D203" s="3"/>
      <c r="E203" s="3"/>
      <c r="F203" s="3"/>
      <c r="G203" s="3"/>
      <c r="H203" s="3"/>
      <c r="I203" s="3"/>
      <c r="J203" s="3"/>
      <c r="K203" s="95">
        <f>C203+E203+G203+I203</f>
        <v>12645</v>
      </c>
      <c r="L203" s="96">
        <f t="shared" ref="L203" si="89">D203+F203+H203+J203</f>
        <v>0</v>
      </c>
    </row>
    <row r="204" spans="1:14" ht="15.75" thickBot="1">
      <c r="A204" s="6">
        <v>17</v>
      </c>
      <c r="B204" s="11" t="s">
        <v>26</v>
      </c>
      <c r="C204" s="3">
        <v>30113</v>
      </c>
      <c r="D204" s="3"/>
      <c r="E204" s="3"/>
      <c r="F204" s="3"/>
      <c r="G204" s="3"/>
      <c r="H204" s="3"/>
      <c r="I204" s="3"/>
      <c r="J204" s="3"/>
      <c r="K204" s="95">
        <f>C204+E204+G204+I204</f>
        <v>30113</v>
      </c>
      <c r="L204" s="96">
        <f t="shared" ref="L204" si="90">D204+F204+H204+J204</f>
        <v>0</v>
      </c>
    </row>
    <row r="205" spans="1:14" s="103" customFormat="1" ht="26.25" thickBot="1">
      <c r="A205" s="97">
        <v>18</v>
      </c>
      <c r="B205" s="98" t="s">
        <v>27</v>
      </c>
      <c r="C205" s="100">
        <f>SUM(C203:C204)</f>
        <v>42758</v>
      </c>
      <c r="D205" s="100">
        <f t="shared" ref="D205:L205" si="91">SUM(D203:D204)</f>
        <v>0</v>
      </c>
      <c r="E205" s="100">
        <f t="shared" si="91"/>
        <v>0</v>
      </c>
      <c r="F205" s="100">
        <f t="shared" si="91"/>
        <v>0</v>
      </c>
      <c r="G205" s="100">
        <f t="shared" si="91"/>
        <v>0</v>
      </c>
      <c r="H205" s="100">
        <f t="shared" si="91"/>
        <v>0</v>
      </c>
      <c r="I205" s="100">
        <f t="shared" si="91"/>
        <v>0</v>
      </c>
      <c r="J205" s="100">
        <f t="shared" si="91"/>
        <v>0</v>
      </c>
      <c r="K205" s="100">
        <f t="shared" si="91"/>
        <v>42758</v>
      </c>
      <c r="L205" s="100">
        <f t="shared" si="91"/>
        <v>0</v>
      </c>
      <c r="M205" s="104">
        <f t="shared" ref="M205:N207" si="92">K205-(C205+E205+G205+I205)</f>
        <v>0</v>
      </c>
      <c r="N205" s="104">
        <f t="shared" si="92"/>
        <v>0</v>
      </c>
    </row>
    <row r="206" spans="1:14" ht="26.25" thickBot="1">
      <c r="A206" s="8">
        <v>19</v>
      </c>
      <c r="B206" s="9" t="s">
        <v>28</v>
      </c>
      <c r="C206" s="10">
        <f>C198+C202+C205</f>
        <v>69061</v>
      </c>
      <c r="D206" s="10">
        <f t="shared" ref="D206:L206" si="93">D198+D202+D205</f>
        <v>20529</v>
      </c>
      <c r="E206" s="10">
        <f t="shared" si="93"/>
        <v>0</v>
      </c>
      <c r="F206" s="10">
        <f t="shared" si="93"/>
        <v>0</v>
      </c>
      <c r="G206" s="10">
        <f t="shared" si="93"/>
        <v>7601</v>
      </c>
      <c r="H206" s="10">
        <f t="shared" si="93"/>
        <v>3465</v>
      </c>
      <c r="I206" s="10">
        <f t="shared" si="93"/>
        <v>4969</v>
      </c>
      <c r="J206" s="10">
        <f t="shared" si="93"/>
        <v>0</v>
      </c>
      <c r="K206" s="10">
        <f t="shared" si="93"/>
        <v>81631</v>
      </c>
      <c r="L206" s="10">
        <f t="shared" si="93"/>
        <v>23994</v>
      </c>
      <c r="M206" s="37">
        <f t="shared" si="92"/>
        <v>0</v>
      </c>
      <c r="N206" s="37">
        <f t="shared" si="92"/>
        <v>0</v>
      </c>
    </row>
    <row r="207" spans="1:14" s="144" customFormat="1" ht="15.75" thickBot="1">
      <c r="A207" s="139">
        <v>20</v>
      </c>
      <c r="B207" s="140" t="s">
        <v>29</v>
      </c>
      <c r="C207" s="141">
        <f>C206+C187</f>
        <v>384614</v>
      </c>
      <c r="D207" s="142">
        <f t="shared" ref="D207:L207" si="94">D187+D206</f>
        <v>276013</v>
      </c>
      <c r="E207" s="142">
        <f t="shared" si="94"/>
        <v>52889</v>
      </c>
      <c r="F207" s="142">
        <f t="shared" si="94"/>
        <v>50631</v>
      </c>
      <c r="G207" s="142">
        <f t="shared" si="94"/>
        <v>58470</v>
      </c>
      <c r="H207" s="142">
        <f t="shared" si="94"/>
        <v>52020</v>
      </c>
      <c r="I207" s="142">
        <f t="shared" si="94"/>
        <v>4969</v>
      </c>
      <c r="J207" s="142">
        <f t="shared" si="94"/>
        <v>0</v>
      </c>
      <c r="K207" s="142">
        <f t="shared" si="94"/>
        <v>500942</v>
      </c>
      <c r="L207" s="142">
        <f t="shared" si="94"/>
        <v>378664</v>
      </c>
      <c r="M207" s="145">
        <f t="shared" si="92"/>
        <v>0</v>
      </c>
      <c r="N207" s="145">
        <f t="shared" si="92"/>
        <v>0</v>
      </c>
    </row>
    <row r="208" spans="1:14" ht="19.5" thickBot="1">
      <c r="A208" s="163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5"/>
    </row>
    <row r="209" spans="1:14" ht="18.75">
      <c r="A209" s="17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4" ht="18.75">
      <c r="A210" s="17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4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4" ht="19.5" thickBot="1">
      <c r="A212" s="5"/>
      <c r="B212" s="166" t="s">
        <v>37</v>
      </c>
      <c r="C212" s="167"/>
      <c r="D212" s="4"/>
      <c r="E212" s="4"/>
      <c r="F212" s="4"/>
      <c r="G212" s="4"/>
      <c r="H212" s="4"/>
      <c r="I212" s="4"/>
      <c r="J212" s="4"/>
      <c r="K212" s="4"/>
      <c r="L212" s="4"/>
    </row>
    <row r="213" spans="1:14" ht="16.5" thickBot="1">
      <c r="A213" s="158" t="s">
        <v>19</v>
      </c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60"/>
    </row>
    <row r="214" spans="1:14" ht="16.5" thickBot="1">
      <c r="A214" s="158" t="s">
        <v>54</v>
      </c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60"/>
    </row>
    <row r="215" spans="1:14" ht="15.75" thickBot="1">
      <c r="A215" s="6"/>
      <c r="B215" s="7"/>
      <c r="C215" s="161" t="s">
        <v>4</v>
      </c>
      <c r="D215" s="162"/>
      <c r="E215" s="161" t="s">
        <v>5</v>
      </c>
      <c r="F215" s="162"/>
      <c r="G215" s="161" t="s">
        <v>6</v>
      </c>
      <c r="H215" s="162"/>
      <c r="I215" s="161" t="s">
        <v>7</v>
      </c>
      <c r="J215" s="162"/>
      <c r="K215" s="161" t="s">
        <v>0</v>
      </c>
      <c r="L215" s="162"/>
    </row>
    <row r="216" spans="1:14" ht="15.75" thickBot="1">
      <c r="A216" s="6"/>
      <c r="B216" s="7"/>
      <c r="C216" s="7" t="s">
        <v>2</v>
      </c>
      <c r="D216" s="7" t="s">
        <v>8</v>
      </c>
      <c r="E216" s="7" t="s">
        <v>9</v>
      </c>
      <c r="F216" s="7" t="s">
        <v>8</v>
      </c>
      <c r="G216" s="7" t="s">
        <v>2</v>
      </c>
      <c r="H216" s="7" t="s">
        <v>8</v>
      </c>
      <c r="I216" s="7" t="s">
        <v>2</v>
      </c>
      <c r="J216" s="7" t="s">
        <v>8</v>
      </c>
      <c r="K216" s="7" t="s">
        <v>2</v>
      </c>
      <c r="L216" s="7" t="s">
        <v>8</v>
      </c>
    </row>
    <row r="217" spans="1:14" ht="15.75" thickBot="1">
      <c r="A217" s="8">
        <v>1</v>
      </c>
      <c r="B217" s="9" t="s">
        <v>10</v>
      </c>
      <c r="C217" s="3">
        <v>164776</v>
      </c>
      <c r="D217" s="3">
        <v>83005</v>
      </c>
      <c r="E217" s="3">
        <v>15624</v>
      </c>
      <c r="F217" s="3">
        <v>14759</v>
      </c>
      <c r="G217" s="3">
        <v>47515</v>
      </c>
      <c r="H217" s="3">
        <v>54244</v>
      </c>
      <c r="I217" s="3"/>
      <c r="J217" s="3"/>
      <c r="K217" s="95">
        <f>C217+E217+G217+I217</f>
        <v>227915</v>
      </c>
      <c r="L217" s="96">
        <f t="shared" ref="L217" si="95">D217+F217+H217+J217</f>
        <v>152008</v>
      </c>
      <c r="M217" s="37">
        <f>K217-(C217+E217+G217+I217)</f>
        <v>0</v>
      </c>
      <c r="N217" s="37">
        <f>L217-(D217+F217+H217+J217)</f>
        <v>0</v>
      </c>
    </row>
    <row r="218" spans="1:14" ht="15.75" thickBot="1">
      <c r="A218" s="8"/>
      <c r="B218" s="9" t="s">
        <v>11</v>
      </c>
      <c r="C218" s="34"/>
      <c r="D218" s="32"/>
      <c r="E218" s="32"/>
      <c r="F218" s="32"/>
      <c r="G218" s="32"/>
      <c r="H218" s="32"/>
      <c r="I218" s="32"/>
      <c r="J218" s="33"/>
      <c r="K218" s="95">
        <f t="shared" ref="K218:K227" si="96">C218+E218+G218+I218</f>
        <v>0</v>
      </c>
      <c r="L218" s="96">
        <f t="shared" ref="L218:L227" si="97">D218+F218+H218+J218</f>
        <v>0</v>
      </c>
    </row>
    <row r="219" spans="1:14" ht="15.75" thickBot="1">
      <c r="A219" s="6">
        <v>2</v>
      </c>
      <c r="B219" s="11" t="s">
        <v>12</v>
      </c>
      <c r="C219" s="3">
        <v>0</v>
      </c>
      <c r="D219" s="3"/>
      <c r="E219" s="3">
        <v>0</v>
      </c>
      <c r="F219" s="3"/>
      <c r="G219" s="3">
        <v>30</v>
      </c>
      <c r="H219" s="3"/>
      <c r="I219" s="3">
        <v>0</v>
      </c>
      <c r="J219" s="3"/>
      <c r="K219" s="95">
        <f t="shared" si="96"/>
        <v>30</v>
      </c>
      <c r="L219" s="96">
        <f t="shared" si="97"/>
        <v>0</v>
      </c>
      <c r="N219" s="38"/>
    </row>
    <row r="220" spans="1:14" ht="15.75" thickBot="1">
      <c r="A220" s="6">
        <v>3</v>
      </c>
      <c r="B220" s="11" t="s">
        <v>13</v>
      </c>
      <c r="C220" s="3">
        <v>2891</v>
      </c>
      <c r="D220" s="3">
        <v>2121</v>
      </c>
      <c r="E220" s="3">
        <v>0</v>
      </c>
      <c r="F220" s="3"/>
      <c r="G220" s="3">
        <v>110</v>
      </c>
      <c r="H220" s="3"/>
      <c r="I220" s="3">
        <v>21</v>
      </c>
      <c r="J220" s="3"/>
      <c r="K220" s="95">
        <f t="shared" si="96"/>
        <v>3022</v>
      </c>
      <c r="L220" s="96">
        <f t="shared" si="97"/>
        <v>2121</v>
      </c>
    </row>
    <row r="221" spans="1:14" ht="15.75" thickBot="1">
      <c r="A221" s="6">
        <v>4</v>
      </c>
      <c r="B221" s="11" t="s">
        <v>3</v>
      </c>
      <c r="C221" s="3">
        <v>0</v>
      </c>
      <c r="D221" s="3"/>
      <c r="E221" s="3">
        <v>0</v>
      </c>
      <c r="F221" s="3"/>
      <c r="G221" s="3">
        <v>0</v>
      </c>
      <c r="H221" s="3"/>
      <c r="I221" s="3">
        <v>0</v>
      </c>
      <c r="J221" s="3"/>
      <c r="K221" s="95">
        <f t="shared" si="96"/>
        <v>0</v>
      </c>
      <c r="L221" s="96">
        <f t="shared" si="97"/>
        <v>0</v>
      </c>
    </row>
    <row r="222" spans="1:14" ht="15.75" thickBot="1">
      <c r="A222" s="6">
        <v>5</v>
      </c>
      <c r="B222" s="11" t="s">
        <v>14</v>
      </c>
      <c r="C222" s="3">
        <v>0</v>
      </c>
      <c r="D222" s="3"/>
      <c r="E222" s="3">
        <v>0</v>
      </c>
      <c r="F222" s="3"/>
      <c r="G222" s="3">
        <v>0</v>
      </c>
      <c r="H222" s="3"/>
      <c r="I222" s="3">
        <v>0</v>
      </c>
      <c r="J222" s="3"/>
      <c r="K222" s="95">
        <f t="shared" si="96"/>
        <v>0</v>
      </c>
      <c r="L222" s="96">
        <f t="shared" si="97"/>
        <v>0</v>
      </c>
    </row>
    <row r="223" spans="1:14" ht="15.75" thickBot="1">
      <c r="A223" s="6">
        <v>6</v>
      </c>
      <c r="B223" s="11" t="s">
        <v>15</v>
      </c>
      <c r="C223" s="3">
        <v>1242</v>
      </c>
      <c r="D223" s="3">
        <v>907</v>
      </c>
      <c r="E223" s="3">
        <v>0</v>
      </c>
      <c r="F223" s="3"/>
      <c r="G223" s="3">
        <v>277</v>
      </c>
      <c r="H223" s="3">
        <v>3816</v>
      </c>
      <c r="I223" s="3">
        <v>0</v>
      </c>
      <c r="J223" s="3"/>
      <c r="K223" s="95">
        <f t="shared" si="96"/>
        <v>1519</v>
      </c>
      <c r="L223" s="96">
        <f t="shared" si="97"/>
        <v>4723</v>
      </c>
    </row>
    <row r="224" spans="1:14" ht="15.75" thickBot="1">
      <c r="A224" s="6">
        <v>7</v>
      </c>
      <c r="B224" s="11" t="s">
        <v>16</v>
      </c>
      <c r="C224" s="3">
        <v>12</v>
      </c>
      <c r="D224" s="3">
        <v>8</v>
      </c>
      <c r="E224" s="3">
        <v>0</v>
      </c>
      <c r="F224" s="3"/>
      <c r="G224" s="3">
        <v>4</v>
      </c>
      <c r="H224" s="3"/>
      <c r="I224" s="3">
        <v>0</v>
      </c>
      <c r="J224" s="3"/>
      <c r="K224" s="95">
        <f t="shared" si="96"/>
        <v>16</v>
      </c>
      <c r="L224" s="96">
        <f t="shared" si="97"/>
        <v>8</v>
      </c>
    </row>
    <row r="225" spans="1:14" ht="15.75" thickBot="1">
      <c r="A225" s="6">
        <v>8</v>
      </c>
      <c r="B225" s="11" t="s">
        <v>17</v>
      </c>
      <c r="C225" s="3">
        <v>10</v>
      </c>
      <c r="D225" s="3">
        <v>7</v>
      </c>
      <c r="E225" s="3">
        <v>0</v>
      </c>
      <c r="F225" s="3"/>
      <c r="G225" s="3">
        <v>0</v>
      </c>
      <c r="H225" s="3"/>
      <c r="I225" s="3">
        <v>0</v>
      </c>
      <c r="J225" s="3"/>
      <c r="K225" s="95">
        <f t="shared" si="96"/>
        <v>10</v>
      </c>
      <c r="L225" s="96">
        <f t="shared" si="97"/>
        <v>7</v>
      </c>
    </row>
    <row r="226" spans="1:14" ht="15.75" thickBot="1">
      <c r="A226" s="6">
        <v>9</v>
      </c>
      <c r="B226" s="11" t="s">
        <v>18</v>
      </c>
      <c r="C226" s="3">
        <v>17</v>
      </c>
      <c r="D226" s="3">
        <v>14</v>
      </c>
      <c r="E226" s="3">
        <v>0</v>
      </c>
      <c r="F226" s="3"/>
      <c r="G226" s="3">
        <v>0</v>
      </c>
      <c r="H226" s="3"/>
      <c r="I226" s="3">
        <v>0</v>
      </c>
      <c r="J226" s="3"/>
      <c r="K226" s="95">
        <f t="shared" si="96"/>
        <v>17</v>
      </c>
      <c r="L226" s="96">
        <f t="shared" si="97"/>
        <v>14</v>
      </c>
    </row>
    <row r="227" spans="1:14" ht="15.75" thickBot="1">
      <c r="A227" s="6">
        <v>10</v>
      </c>
      <c r="B227" s="11" t="s">
        <v>20</v>
      </c>
      <c r="C227" s="3">
        <v>12127</v>
      </c>
      <c r="D227" s="3">
        <v>8096</v>
      </c>
      <c r="E227" s="3">
        <v>305</v>
      </c>
      <c r="F227" s="3">
        <v>480</v>
      </c>
      <c r="G227" s="3">
        <v>5488</v>
      </c>
      <c r="H227" s="3">
        <v>483</v>
      </c>
      <c r="I227" s="3">
        <v>227</v>
      </c>
      <c r="J227" s="3">
        <v>4</v>
      </c>
      <c r="K227" s="95">
        <f t="shared" si="96"/>
        <v>18147</v>
      </c>
      <c r="L227" s="96">
        <f t="shared" si="97"/>
        <v>9063</v>
      </c>
    </row>
    <row r="228" spans="1:14" s="103" customFormat="1" ht="15.75" thickBot="1">
      <c r="A228" s="97">
        <v>11</v>
      </c>
      <c r="B228" s="98" t="s">
        <v>21</v>
      </c>
      <c r="C228" s="99">
        <f>SUM(C219:C227)</f>
        <v>16299</v>
      </c>
      <c r="D228" s="99">
        <f t="shared" ref="D228:L228" si="98">SUM(D219:D227)</f>
        <v>11153</v>
      </c>
      <c r="E228" s="99">
        <f t="shared" si="98"/>
        <v>305</v>
      </c>
      <c r="F228" s="99">
        <f t="shared" si="98"/>
        <v>480</v>
      </c>
      <c r="G228" s="99">
        <f t="shared" si="98"/>
        <v>5909</v>
      </c>
      <c r="H228" s="99">
        <f t="shared" si="98"/>
        <v>4299</v>
      </c>
      <c r="I228" s="99">
        <f t="shared" si="98"/>
        <v>248</v>
      </c>
      <c r="J228" s="99">
        <f t="shared" si="98"/>
        <v>4</v>
      </c>
      <c r="K228" s="100">
        <f t="shared" si="98"/>
        <v>22761</v>
      </c>
      <c r="L228" s="100">
        <f t="shared" si="98"/>
        <v>15936</v>
      </c>
      <c r="M228" s="104">
        <f>K228-(C228+E228+G228+I228)</f>
        <v>0</v>
      </c>
      <c r="N228" s="104">
        <f>L228-(D228+F228+H228+J228)</f>
        <v>0</v>
      </c>
    </row>
    <row r="229" spans="1:14" ht="15.75" thickBot="1">
      <c r="A229" s="6">
        <v>12</v>
      </c>
      <c r="B229" s="12" t="s">
        <v>22</v>
      </c>
      <c r="C229" s="3">
        <v>0</v>
      </c>
      <c r="D229" s="3"/>
      <c r="E229" s="3">
        <v>0</v>
      </c>
      <c r="F229" s="3"/>
      <c r="G229" s="3">
        <v>0</v>
      </c>
      <c r="H229" s="3"/>
      <c r="I229" s="3">
        <v>0</v>
      </c>
      <c r="J229" s="3"/>
      <c r="K229" s="95">
        <f>C229+E229+G229+I229</f>
        <v>0</v>
      </c>
      <c r="L229" s="96">
        <f t="shared" ref="L229" si="99">D229+F229+H229+J229</f>
        <v>0</v>
      </c>
    </row>
    <row r="230" spans="1:14" ht="15.75" thickBot="1">
      <c r="A230" s="13">
        <v>13</v>
      </c>
      <c r="B230" s="14" t="s">
        <v>1</v>
      </c>
      <c r="C230" s="3">
        <v>918</v>
      </c>
      <c r="D230" s="3">
        <v>514</v>
      </c>
      <c r="E230" s="3">
        <v>0</v>
      </c>
      <c r="F230" s="3"/>
      <c r="G230" s="3">
        <v>0</v>
      </c>
      <c r="H230" s="3"/>
      <c r="I230" s="3">
        <v>3</v>
      </c>
      <c r="J230" s="3"/>
      <c r="K230" s="95">
        <f t="shared" ref="K230:K231" si="100">C230+E230+G230+I230</f>
        <v>921</v>
      </c>
      <c r="L230" s="96">
        <f t="shared" ref="L230:L231" si="101">D230+F230+H230+J230</f>
        <v>514</v>
      </c>
    </row>
    <row r="231" spans="1:14" ht="15.75" thickBot="1">
      <c r="A231" s="15">
        <v>14</v>
      </c>
      <c r="B231" s="16" t="s">
        <v>23</v>
      </c>
      <c r="C231" s="3">
        <v>0</v>
      </c>
      <c r="D231" s="3"/>
      <c r="E231" s="3">
        <v>0</v>
      </c>
      <c r="F231" s="3"/>
      <c r="G231" s="3">
        <v>0</v>
      </c>
      <c r="H231" s="3"/>
      <c r="I231" s="3"/>
      <c r="J231" s="3"/>
      <c r="K231" s="95">
        <f t="shared" si="100"/>
        <v>0</v>
      </c>
      <c r="L231" s="96">
        <f t="shared" si="101"/>
        <v>0</v>
      </c>
    </row>
    <row r="232" spans="1:14" s="103" customFormat="1" ht="15.75" thickBot="1">
      <c r="A232" s="97">
        <v>15</v>
      </c>
      <c r="B232" s="98" t="s">
        <v>24</v>
      </c>
      <c r="C232" s="99">
        <f>SUM(C229:C231)</f>
        <v>918</v>
      </c>
      <c r="D232" s="99">
        <f t="shared" ref="D232:L232" si="102">SUM(D229:D231)</f>
        <v>514</v>
      </c>
      <c r="E232" s="99">
        <f t="shared" si="102"/>
        <v>0</v>
      </c>
      <c r="F232" s="99">
        <f t="shared" si="102"/>
        <v>0</v>
      </c>
      <c r="G232" s="99">
        <f t="shared" si="102"/>
        <v>0</v>
      </c>
      <c r="H232" s="99">
        <f t="shared" si="102"/>
        <v>0</v>
      </c>
      <c r="I232" s="99">
        <f t="shared" si="102"/>
        <v>3</v>
      </c>
      <c r="J232" s="99">
        <f t="shared" si="102"/>
        <v>0</v>
      </c>
      <c r="K232" s="100">
        <f t="shared" si="102"/>
        <v>921</v>
      </c>
      <c r="L232" s="100">
        <f t="shared" si="102"/>
        <v>514</v>
      </c>
      <c r="M232" s="104">
        <f>K232-(C232+E232+G232+I232)</f>
        <v>0</v>
      </c>
      <c r="N232" s="104">
        <f>L232-(D232+F232+H232+J232)</f>
        <v>0</v>
      </c>
    </row>
    <row r="233" spans="1:14" ht="15.75" thickBot="1">
      <c r="A233" s="6">
        <v>16</v>
      </c>
      <c r="B233" s="11" t="s">
        <v>25</v>
      </c>
      <c r="C233" s="3">
        <v>1508</v>
      </c>
      <c r="D233" s="3">
        <v>951</v>
      </c>
      <c r="E233" s="3">
        <v>0</v>
      </c>
      <c r="F233" s="3"/>
      <c r="G233" s="3">
        <v>0</v>
      </c>
      <c r="H233" s="3"/>
      <c r="I233" s="3"/>
      <c r="J233" s="3"/>
      <c r="K233" s="95">
        <f>C233+E233+G233+I233</f>
        <v>1508</v>
      </c>
      <c r="L233" s="96">
        <f t="shared" ref="L233" si="103">D233+F233+H233+J233</f>
        <v>951</v>
      </c>
    </row>
    <row r="234" spans="1:14" ht="15.75" thickBot="1">
      <c r="A234" s="6">
        <v>17</v>
      </c>
      <c r="B234" s="11" t="s">
        <v>26</v>
      </c>
      <c r="C234" s="3">
        <v>0</v>
      </c>
      <c r="D234" s="3"/>
      <c r="E234" s="3">
        <v>1748</v>
      </c>
      <c r="F234" s="3">
        <v>2850</v>
      </c>
      <c r="G234" s="3">
        <v>0</v>
      </c>
      <c r="H234" s="3"/>
      <c r="I234" s="3"/>
      <c r="J234" s="3"/>
      <c r="K234" s="95">
        <f>C234+E234+G234+I234</f>
        <v>1748</v>
      </c>
      <c r="L234" s="96">
        <f t="shared" ref="L234" si="104">D234+F234+H234+J234</f>
        <v>2850</v>
      </c>
    </row>
    <row r="235" spans="1:14" s="103" customFormat="1" ht="26.25" thickBot="1">
      <c r="A235" s="97">
        <v>18</v>
      </c>
      <c r="B235" s="98" t="s">
        <v>27</v>
      </c>
      <c r="C235" s="100">
        <f>SUM(C233:C234)</f>
        <v>1508</v>
      </c>
      <c r="D235" s="100">
        <f t="shared" ref="D235:L235" si="105">SUM(D233:D234)</f>
        <v>951</v>
      </c>
      <c r="E235" s="100">
        <f t="shared" si="105"/>
        <v>1748</v>
      </c>
      <c r="F235" s="100">
        <f t="shared" si="105"/>
        <v>2850</v>
      </c>
      <c r="G235" s="100">
        <f t="shared" si="105"/>
        <v>0</v>
      </c>
      <c r="H235" s="100">
        <f t="shared" si="105"/>
        <v>0</v>
      </c>
      <c r="I235" s="100">
        <f t="shared" si="105"/>
        <v>0</v>
      </c>
      <c r="J235" s="100">
        <f t="shared" si="105"/>
        <v>0</v>
      </c>
      <c r="K235" s="100">
        <f t="shared" si="105"/>
        <v>3256</v>
      </c>
      <c r="L235" s="100">
        <f t="shared" si="105"/>
        <v>3801</v>
      </c>
      <c r="M235" s="104">
        <f t="shared" ref="M235:N237" si="106">K235-(C235+E235+G235+I235)</f>
        <v>0</v>
      </c>
      <c r="N235" s="104">
        <f t="shared" si="106"/>
        <v>0</v>
      </c>
    </row>
    <row r="236" spans="1:14" ht="26.25" thickBot="1">
      <c r="A236" s="8">
        <v>19</v>
      </c>
      <c r="B236" s="9" t="s">
        <v>28</v>
      </c>
      <c r="C236" s="10">
        <f>C228+C232+C235</f>
        <v>18725</v>
      </c>
      <c r="D236" s="10">
        <f t="shared" ref="D236:L236" si="107">D228+D232+D235</f>
        <v>12618</v>
      </c>
      <c r="E236" s="10">
        <f t="shared" si="107"/>
        <v>2053</v>
      </c>
      <c r="F236" s="10">
        <f t="shared" si="107"/>
        <v>3330</v>
      </c>
      <c r="G236" s="10">
        <f t="shared" si="107"/>
        <v>5909</v>
      </c>
      <c r="H236" s="10">
        <f t="shared" si="107"/>
        <v>4299</v>
      </c>
      <c r="I236" s="10">
        <f t="shared" si="107"/>
        <v>251</v>
      </c>
      <c r="J236" s="10">
        <f t="shared" si="107"/>
        <v>4</v>
      </c>
      <c r="K236" s="10">
        <f t="shared" si="107"/>
        <v>26938</v>
      </c>
      <c r="L236" s="10">
        <f t="shared" si="107"/>
        <v>20251</v>
      </c>
      <c r="M236" s="37">
        <f t="shared" si="106"/>
        <v>0</v>
      </c>
      <c r="N236" s="37">
        <f t="shared" si="106"/>
        <v>0</v>
      </c>
    </row>
    <row r="237" spans="1:14" s="144" customFormat="1" ht="15.75" thickBot="1">
      <c r="A237" s="139">
        <v>20</v>
      </c>
      <c r="B237" s="140" t="s">
        <v>29</v>
      </c>
      <c r="C237" s="141">
        <f>C236+C217</f>
        <v>183501</v>
      </c>
      <c r="D237" s="142">
        <f t="shared" ref="D237:L237" si="108">D217+D236</f>
        <v>95623</v>
      </c>
      <c r="E237" s="142">
        <f t="shared" si="108"/>
        <v>17677</v>
      </c>
      <c r="F237" s="142">
        <f t="shared" si="108"/>
        <v>18089</v>
      </c>
      <c r="G237" s="142">
        <f t="shared" si="108"/>
        <v>53424</v>
      </c>
      <c r="H237" s="142">
        <f t="shared" si="108"/>
        <v>58543</v>
      </c>
      <c r="I237" s="142">
        <f t="shared" si="108"/>
        <v>251</v>
      </c>
      <c r="J237" s="142">
        <f t="shared" si="108"/>
        <v>4</v>
      </c>
      <c r="K237" s="142">
        <f t="shared" si="108"/>
        <v>254853</v>
      </c>
      <c r="L237" s="142">
        <f t="shared" si="108"/>
        <v>172259</v>
      </c>
      <c r="M237" s="145">
        <f t="shared" si="106"/>
        <v>0</v>
      </c>
      <c r="N237" s="145">
        <f t="shared" si="106"/>
        <v>0</v>
      </c>
    </row>
    <row r="238" spans="1:14">
      <c r="A238" s="19"/>
      <c r="B238" s="20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4">
      <c r="A239" s="19"/>
      <c r="B239" s="20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4">
      <c r="A240" s="19"/>
      <c r="B240" s="20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4" ht="19.5" thickBot="1">
      <c r="A242" s="5"/>
      <c r="B242" s="166" t="s">
        <v>38</v>
      </c>
      <c r="C242" s="167"/>
      <c r="D242" s="4"/>
      <c r="E242" s="4"/>
      <c r="F242" s="4"/>
      <c r="G242" s="4"/>
      <c r="H242" s="4"/>
      <c r="I242" s="4"/>
      <c r="J242" s="4"/>
      <c r="K242" s="4"/>
      <c r="L242" s="4"/>
    </row>
    <row r="243" spans="1:14" ht="16.5" thickBot="1">
      <c r="A243" s="158" t="s">
        <v>19</v>
      </c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60"/>
    </row>
    <row r="244" spans="1:14" ht="16.5" thickBot="1">
      <c r="A244" s="158" t="s">
        <v>54</v>
      </c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  <c r="L244" s="160"/>
    </row>
    <row r="245" spans="1:14" ht="15.75" thickBot="1">
      <c r="A245" s="6"/>
      <c r="B245" s="7"/>
      <c r="C245" s="161" t="s">
        <v>4</v>
      </c>
      <c r="D245" s="162"/>
      <c r="E245" s="161" t="s">
        <v>5</v>
      </c>
      <c r="F245" s="162"/>
      <c r="G245" s="161" t="s">
        <v>6</v>
      </c>
      <c r="H245" s="162"/>
      <c r="I245" s="161" t="s">
        <v>7</v>
      </c>
      <c r="J245" s="162"/>
      <c r="K245" s="161" t="s">
        <v>0</v>
      </c>
      <c r="L245" s="162"/>
    </row>
    <row r="246" spans="1:14" ht="15.75" thickBot="1">
      <c r="A246" s="6"/>
      <c r="B246" s="7"/>
      <c r="C246" s="7" t="s">
        <v>2</v>
      </c>
      <c r="D246" s="7" t="s">
        <v>8</v>
      </c>
      <c r="E246" s="7" t="s">
        <v>9</v>
      </c>
      <c r="F246" s="7" t="s">
        <v>8</v>
      </c>
      <c r="G246" s="7" t="s">
        <v>2</v>
      </c>
      <c r="H246" s="7" t="s">
        <v>8</v>
      </c>
      <c r="I246" s="7" t="s">
        <v>2</v>
      </c>
      <c r="J246" s="7" t="s">
        <v>8</v>
      </c>
      <c r="K246" s="7" t="s">
        <v>2</v>
      </c>
      <c r="L246" s="7" t="s">
        <v>8</v>
      </c>
    </row>
    <row r="247" spans="1:14" ht="15.75" thickBot="1">
      <c r="A247" s="8">
        <v>1</v>
      </c>
      <c r="B247" s="9" t="s">
        <v>10</v>
      </c>
      <c r="C247" s="3">
        <v>305164.60499999998</v>
      </c>
      <c r="D247" s="35">
        <v>199958.81</v>
      </c>
      <c r="E247" s="3">
        <v>151585.39499999999</v>
      </c>
      <c r="F247" s="3">
        <v>11124.53</v>
      </c>
      <c r="G247" s="3">
        <v>15000</v>
      </c>
      <c r="H247" s="3">
        <v>34845.47</v>
      </c>
      <c r="I247" s="3"/>
      <c r="J247" s="3"/>
      <c r="K247" s="95">
        <f>C247+E247+G247+I247</f>
        <v>471750</v>
      </c>
      <c r="L247" s="96">
        <f t="shared" ref="L247" si="109">D247+F247+H247+J247</f>
        <v>245928.81</v>
      </c>
      <c r="M247" s="37">
        <f>K247-(C247+E247+G247+I247)</f>
        <v>0</v>
      </c>
      <c r="N247" s="37">
        <f>L247-(D247+F247+H247+J247)</f>
        <v>0</v>
      </c>
    </row>
    <row r="248" spans="1:14" ht="15.75" thickBot="1">
      <c r="A248" s="8"/>
      <c r="B248" s="9" t="s">
        <v>11</v>
      </c>
      <c r="C248" s="34"/>
      <c r="D248" s="35"/>
      <c r="E248" s="32"/>
      <c r="F248" s="32"/>
      <c r="G248" s="32"/>
      <c r="H248" s="32"/>
      <c r="I248" s="32"/>
      <c r="J248" s="33"/>
      <c r="K248" s="95">
        <f t="shared" ref="K248:K257" si="110">C248+E248+G248+I248</f>
        <v>0</v>
      </c>
      <c r="L248" s="96">
        <f t="shared" ref="L248:L257" si="111">D248+F248+H248+J248</f>
        <v>0</v>
      </c>
    </row>
    <row r="249" spans="1:14" ht="15.75" thickBot="1">
      <c r="A249" s="6">
        <v>2</v>
      </c>
      <c r="B249" s="11" t="s">
        <v>12</v>
      </c>
      <c r="C249" s="3">
        <v>7217.25</v>
      </c>
      <c r="D249" s="35"/>
      <c r="E249" s="3">
        <v>767.25</v>
      </c>
      <c r="F249" s="3"/>
      <c r="G249" s="3">
        <v>300</v>
      </c>
      <c r="H249" s="3"/>
      <c r="I249" s="3">
        <v>270</v>
      </c>
      <c r="J249" s="3"/>
      <c r="K249" s="95">
        <f t="shared" si="110"/>
        <v>8554.5</v>
      </c>
      <c r="L249" s="96">
        <f t="shared" si="111"/>
        <v>0</v>
      </c>
      <c r="N249" s="38"/>
    </row>
    <row r="250" spans="1:14" ht="15.75" thickBot="1">
      <c r="A250" s="6">
        <v>3</v>
      </c>
      <c r="B250" s="11" t="s">
        <v>13</v>
      </c>
      <c r="C250" s="3">
        <v>4880.625</v>
      </c>
      <c r="D250" s="35">
        <v>176.51</v>
      </c>
      <c r="E250" s="3">
        <v>392.25</v>
      </c>
      <c r="F250" s="3"/>
      <c r="G250" s="3">
        <v>375</v>
      </c>
      <c r="H250" s="3"/>
      <c r="I250" s="3">
        <v>154.5</v>
      </c>
      <c r="J250" s="3"/>
      <c r="K250" s="95">
        <f t="shared" si="110"/>
        <v>5802.375</v>
      </c>
      <c r="L250" s="96">
        <f t="shared" si="111"/>
        <v>176.51</v>
      </c>
    </row>
    <row r="251" spans="1:14" ht="15.75" thickBot="1">
      <c r="A251" s="6">
        <v>4</v>
      </c>
      <c r="B251" s="11" t="s">
        <v>3</v>
      </c>
      <c r="C251" s="3">
        <v>4442.625</v>
      </c>
      <c r="D251" s="35"/>
      <c r="E251" s="3">
        <v>75</v>
      </c>
      <c r="F251" s="3"/>
      <c r="G251" s="3">
        <v>75</v>
      </c>
      <c r="H251" s="3"/>
      <c r="I251" s="3">
        <v>75</v>
      </c>
      <c r="J251" s="3"/>
      <c r="K251" s="95">
        <f t="shared" si="110"/>
        <v>4667.625</v>
      </c>
      <c r="L251" s="96">
        <f t="shared" si="111"/>
        <v>0</v>
      </c>
    </row>
    <row r="252" spans="1:14" ht="15.75" thickBot="1">
      <c r="A252" s="6">
        <v>5</v>
      </c>
      <c r="B252" s="11" t="s">
        <v>14</v>
      </c>
      <c r="C252" s="3"/>
      <c r="D252" s="35">
        <v>51.56</v>
      </c>
      <c r="E252" s="3"/>
      <c r="F252" s="3"/>
      <c r="G252" s="3"/>
      <c r="H252" s="3"/>
      <c r="I252" s="3">
        <v>75</v>
      </c>
      <c r="J252" s="3"/>
      <c r="K252" s="95">
        <f t="shared" si="110"/>
        <v>75</v>
      </c>
      <c r="L252" s="96">
        <f t="shared" si="111"/>
        <v>51.56</v>
      </c>
    </row>
    <row r="253" spans="1:14" ht="15.75" thickBot="1">
      <c r="A253" s="6">
        <v>6</v>
      </c>
      <c r="B253" s="11" t="s">
        <v>15</v>
      </c>
      <c r="C253" s="3">
        <v>72907.799999999988</v>
      </c>
      <c r="D253" s="35">
        <v>7836.01</v>
      </c>
      <c r="E253" s="3">
        <v>750</v>
      </c>
      <c r="F253" s="3">
        <v>9.9</v>
      </c>
      <c r="G253" s="3">
        <v>1500</v>
      </c>
      <c r="H253" s="3">
        <v>456.24</v>
      </c>
      <c r="I253" s="3">
        <v>241.035</v>
      </c>
      <c r="J253" s="3"/>
      <c r="K253" s="95">
        <f t="shared" si="110"/>
        <v>75398.834999999992</v>
      </c>
      <c r="L253" s="96">
        <f t="shared" si="111"/>
        <v>8302.15</v>
      </c>
    </row>
    <row r="254" spans="1:14" ht="15.75" thickBot="1">
      <c r="A254" s="6">
        <v>7</v>
      </c>
      <c r="B254" s="11" t="s">
        <v>16</v>
      </c>
      <c r="C254" s="3">
        <v>11040</v>
      </c>
      <c r="D254" s="35">
        <v>11.19</v>
      </c>
      <c r="E254" s="3">
        <v>750</v>
      </c>
      <c r="F254" s="3"/>
      <c r="G254" s="3">
        <v>150</v>
      </c>
      <c r="H254" s="3"/>
      <c r="I254" s="3">
        <v>345</v>
      </c>
      <c r="J254" s="3"/>
      <c r="K254" s="95">
        <f t="shared" si="110"/>
        <v>12285</v>
      </c>
      <c r="L254" s="96">
        <f t="shared" si="111"/>
        <v>11.19</v>
      </c>
    </row>
    <row r="255" spans="1:14" ht="15.75" thickBot="1">
      <c r="A255" s="6">
        <v>8</v>
      </c>
      <c r="B255" s="11" t="s">
        <v>17</v>
      </c>
      <c r="C255" s="3">
        <v>47797.432500000003</v>
      </c>
      <c r="D255" s="35">
        <v>17</v>
      </c>
      <c r="E255" s="3">
        <v>750</v>
      </c>
      <c r="F255" s="3"/>
      <c r="G255" s="3">
        <v>0</v>
      </c>
      <c r="H255" s="3"/>
      <c r="I255" s="3">
        <v>22.5</v>
      </c>
      <c r="J255" s="3"/>
      <c r="K255" s="95">
        <f t="shared" si="110"/>
        <v>48569.932500000003</v>
      </c>
      <c r="L255" s="96">
        <f t="shared" si="111"/>
        <v>17</v>
      </c>
    </row>
    <row r="256" spans="1:14" ht="15.75" thickBot="1">
      <c r="A256" s="6">
        <v>9</v>
      </c>
      <c r="B256" s="11" t="s">
        <v>18</v>
      </c>
      <c r="C256" s="3">
        <v>10350</v>
      </c>
      <c r="D256" s="35">
        <v>7.0000000000000007E-2</v>
      </c>
      <c r="E256" s="3">
        <v>750</v>
      </c>
      <c r="F256" s="3"/>
      <c r="G256" s="3">
        <v>75</v>
      </c>
      <c r="H256" s="3"/>
      <c r="I256" s="3">
        <v>71.587500000000006</v>
      </c>
      <c r="J256" s="3"/>
      <c r="K256" s="95">
        <f t="shared" si="110"/>
        <v>11246.5875</v>
      </c>
      <c r="L256" s="96">
        <f t="shared" si="111"/>
        <v>7.0000000000000007E-2</v>
      </c>
    </row>
    <row r="257" spans="1:14" ht="15.75" thickBot="1">
      <c r="A257" s="6">
        <v>10</v>
      </c>
      <c r="B257" s="11" t="s">
        <v>20</v>
      </c>
      <c r="C257" s="3">
        <v>38930.415000000001</v>
      </c>
      <c r="D257" s="35">
        <v>43321.8</v>
      </c>
      <c r="E257" s="3">
        <v>2043</v>
      </c>
      <c r="F257" s="3">
        <v>109.05</v>
      </c>
      <c r="G257" s="3">
        <v>750</v>
      </c>
      <c r="H257" s="3">
        <v>355.9</v>
      </c>
      <c r="I257" s="3">
        <v>985.98</v>
      </c>
      <c r="J257" s="3">
        <v>62</v>
      </c>
      <c r="K257" s="95">
        <f t="shared" si="110"/>
        <v>42709.395000000004</v>
      </c>
      <c r="L257" s="96">
        <f t="shared" si="111"/>
        <v>43848.750000000007</v>
      </c>
    </row>
    <row r="258" spans="1:14" s="103" customFormat="1" ht="15.75" thickBot="1">
      <c r="A258" s="97">
        <v>11</v>
      </c>
      <c r="B258" s="98" t="s">
        <v>21</v>
      </c>
      <c r="C258" s="106">
        <f>SUM(C249:C257)</f>
        <v>197566.14749999999</v>
      </c>
      <c r="D258" s="106">
        <f t="shared" ref="D258:L258" si="112">SUM(D249:D257)</f>
        <v>51414.14</v>
      </c>
      <c r="E258" s="106">
        <f t="shared" si="112"/>
        <v>6277.5</v>
      </c>
      <c r="F258" s="106">
        <f t="shared" si="112"/>
        <v>118.95</v>
      </c>
      <c r="G258" s="106">
        <f t="shared" si="112"/>
        <v>3225</v>
      </c>
      <c r="H258" s="106">
        <f t="shared" si="112"/>
        <v>812.14</v>
      </c>
      <c r="I258" s="106">
        <f t="shared" si="112"/>
        <v>2240.6025</v>
      </c>
      <c r="J258" s="106">
        <f t="shared" si="112"/>
        <v>62</v>
      </c>
      <c r="K258" s="100">
        <f t="shared" si="112"/>
        <v>209309.25</v>
      </c>
      <c r="L258" s="100">
        <f t="shared" si="112"/>
        <v>52407.23000000001</v>
      </c>
      <c r="M258" s="104">
        <f>K258-(C258+E258+G258+I258)</f>
        <v>0</v>
      </c>
      <c r="N258" s="104">
        <f>L258-(D258+F258+H258+J258)</f>
        <v>0</v>
      </c>
    </row>
    <row r="259" spans="1:14" ht="15.75" thickBot="1">
      <c r="A259" s="6">
        <v>12</v>
      </c>
      <c r="B259" s="12" t="s">
        <v>22</v>
      </c>
      <c r="C259" s="1">
        <v>28061.25</v>
      </c>
      <c r="D259" s="39">
        <v>4370.8</v>
      </c>
      <c r="E259" s="23">
        <v>7672.5</v>
      </c>
      <c r="F259" s="23"/>
      <c r="G259" s="23">
        <v>2250</v>
      </c>
      <c r="H259" s="23"/>
      <c r="I259" s="23">
        <v>86.25</v>
      </c>
      <c r="J259" s="23"/>
      <c r="K259" s="95">
        <f>C259+E259+G259+I259</f>
        <v>38070</v>
      </c>
      <c r="L259" s="96">
        <f t="shared" ref="L259" si="113">D259+F259+H259+J259</f>
        <v>4370.8</v>
      </c>
    </row>
    <row r="260" spans="1:14" ht="15.75" thickBot="1">
      <c r="A260" s="13">
        <v>13</v>
      </c>
      <c r="B260" s="14" t="s">
        <v>1</v>
      </c>
      <c r="C260" s="3">
        <v>11111.25</v>
      </c>
      <c r="D260" s="35">
        <v>119</v>
      </c>
      <c r="E260" s="23">
        <v>3750</v>
      </c>
      <c r="F260" s="23"/>
      <c r="G260" s="23">
        <v>3000</v>
      </c>
      <c r="H260" s="23"/>
      <c r="I260" s="23">
        <v>86.25</v>
      </c>
      <c r="J260" s="23"/>
      <c r="K260" s="95">
        <f>C260+E260+G260+I260</f>
        <v>17947.5</v>
      </c>
      <c r="L260" s="96">
        <f t="shared" ref="L260" si="114">D260+F260+H260+J260</f>
        <v>119</v>
      </c>
    </row>
    <row r="261" spans="1:14" ht="15.75" thickBot="1">
      <c r="A261" s="15">
        <v>14</v>
      </c>
      <c r="B261" s="16" t="s">
        <v>23</v>
      </c>
      <c r="C261" s="1">
        <v>6900</v>
      </c>
      <c r="D261" s="39"/>
      <c r="E261" s="23">
        <v>3750</v>
      </c>
      <c r="F261" s="23"/>
      <c r="G261" s="23">
        <v>525</v>
      </c>
      <c r="H261" s="23"/>
      <c r="I261" s="23"/>
      <c r="J261" s="23"/>
      <c r="K261" s="95">
        <f>C261+E261+G261+I261</f>
        <v>11175</v>
      </c>
      <c r="L261" s="96">
        <f t="shared" ref="L261" si="115">D261+F261+H261+J261</f>
        <v>0</v>
      </c>
    </row>
    <row r="262" spans="1:14" s="103" customFormat="1" ht="15.75" thickBot="1">
      <c r="A262" s="97">
        <v>15</v>
      </c>
      <c r="B262" s="98" t="s">
        <v>24</v>
      </c>
      <c r="C262" s="106">
        <f>SUM(C259:C261)</f>
        <v>46072.5</v>
      </c>
      <c r="D262" s="106">
        <f t="shared" ref="D262:L262" si="116">SUM(D259:D261)</f>
        <v>4489.8</v>
      </c>
      <c r="E262" s="106">
        <f t="shared" si="116"/>
        <v>15172.5</v>
      </c>
      <c r="F262" s="106">
        <f t="shared" si="116"/>
        <v>0</v>
      </c>
      <c r="G262" s="106">
        <f t="shared" si="116"/>
        <v>5775</v>
      </c>
      <c r="H262" s="106">
        <f t="shared" si="116"/>
        <v>0</v>
      </c>
      <c r="I262" s="106">
        <f t="shared" si="116"/>
        <v>172.5</v>
      </c>
      <c r="J262" s="106">
        <f t="shared" si="116"/>
        <v>0</v>
      </c>
      <c r="K262" s="100">
        <f t="shared" si="116"/>
        <v>67192.5</v>
      </c>
      <c r="L262" s="100">
        <f t="shared" si="116"/>
        <v>4489.8</v>
      </c>
      <c r="M262" s="104">
        <f>K262-(C262+E262+G262+I262)</f>
        <v>0</v>
      </c>
      <c r="N262" s="104">
        <f>L262-(D262+F262+H262+J262)</f>
        <v>0</v>
      </c>
    </row>
    <row r="263" spans="1:14" ht="15.75" thickBot="1">
      <c r="A263" s="6">
        <v>16</v>
      </c>
      <c r="B263" s="11" t="s">
        <v>25</v>
      </c>
      <c r="C263" s="3">
        <v>27720</v>
      </c>
      <c r="D263" s="35">
        <v>5721</v>
      </c>
      <c r="E263" s="1">
        <v>2250</v>
      </c>
      <c r="F263" s="1"/>
      <c r="G263" s="1">
        <v>9000</v>
      </c>
      <c r="H263" s="1"/>
      <c r="I263" s="1">
        <v>86.25</v>
      </c>
      <c r="J263" s="1">
        <v>13.03</v>
      </c>
      <c r="K263" s="95">
        <f>C263+E263+G263+I263</f>
        <v>39056.25</v>
      </c>
      <c r="L263" s="96">
        <f t="shared" ref="L263" si="117">D263+F263+H263+J263</f>
        <v>5734.03</v>
      </c>
    </row>
    <row r="264" spans="1:14" ht="15.75" thickBot="1">
      <c r="A264" s="6">
        <v>17</v>
      </c>
      <c r="B264" s="11" t="s">
        <v>26</v>
      </c>
      <c r="C264" s="3">
        <v>9900</v>
      </c>
      <c r="D264" s="35"/>
      <c r="E264" s="1">
        <v>300</v>
      </c>
      <c r="F264" s="1"/>
      <c r="G264" s="1">
        <v>750</v>
      </c>
      <c r="H264" s="1"/>
      <c r="I264" s="1"/>
      <c r="J264" s="1"/>
      <c r="K264" s="95">
        <f>C264+E264+G264+I264</f>
        <v>10950</v>
      </c>
      <c r="L264" s="96">
        <f t="shared" ref="L264" si="118">D264+F264+H264+J264</f>
        <v>0</v>
      </c>
    </row>
    <row r="265" spans="1:14" s="103" customFormat="1" ht="26.25" thickBot="1">
      <c r="A265" s="97">
        <v>18</v>
      </c>
      <c r="B265" s="98" t="s">
        <v>27</v>
      </c>
      <c r="C265" s="99">
        <f t="shared" ref="C265:L265" si="119">SUM(C263:C264)</f>
        <v>37620</v>
      </c>
      <c r="D265" s="99">
        <f t="shared" si="119"/>
        <v>5721</v>
      </c>
      <c r="E265" s="100">
        <f t="shared" si="119"/>
        <v>2550</v>
      </c>
      <c r="F265" s="100">
        <f t="shared" si="119"/>
        <v>0</v>
      </c>
      <c r="G265" s="100">
        <f t="shared" si="119"/>
        <v>9750</v>
      </c>
      <c r="H265" s="100">
        <f t="shared" si="119"/>
        <v>0</v>
      </c>
      <c r="I265" s="100">
        <f t="shared" si="119"/>
        <v>86.25</v>
      </c>
      <c r="J265" s="100">
        <f t="shared" si="119"/>
        <v>13.03</v>
      </c>
      <c r="K265" s="100">
        <f t="shared" si="119"/>
        <v>50006.25</v>
      </c>
      <c r="L265" s="100">
        <f t="shared" si="119"/>
        <v>5734.03</v>
      </c>
      <c r="M265" s="104">
        <f t="shared" ref="M265:N267" si="120">K265-(C265+E265+G265+I265)</f>
        <v>0</v>
      </c>
      <c r="N265" s="104">
        <f t="shared" si="120"/>
        <v>0</v>
      </c>
    </row>
    <row r="266" spans="1:14" ht="26.25" thickBot="1">
      <c r="A266" s="8">
        <v>19</v>
      </c>
      <c r="B266" s="9" t="s">
        <v>28</v>
      </c>
      <c r="C266" s="10">
        <f>C258+C262+C265</f>
        <v>281258.64749999996</v>
      </c>
      <c r="D266" s="10">
        <f t="shared" ref="D266:L266" si="121">D258+D262+D265</f>
        <v>61624.94</v>
      </c>
      <c r="E266" s="10">
        <f t="shared" si="121"/>
        <v>24000</v>
      </c>
      <c r="F266" s="10">
        <f t="shared" si="121"/>
        <v>118.95</v>
      </c>
      <c r="G266" s="10">
        <f t="shared" si="121"/>
        <v>18750</v>
      </c>
      <c r="H266" s="10">
        <f t="shared" si="121"/>
        <v>812.14</v>
      </c>
      <c r="I266" s="10">
        <f t="shared" si="121"/>
        <v>2499.3525</v>
      </c>
      <c r="J266" s="10">
        <f t="shared" si="121"/>
        <v>75.03</v>
      </c>
      <c r="K266" s="10">
        <f t="shared" si="121"/>
        <v>326508</v>
      </c>
      <c r="L266" s="10">
        <f t="shared" si="121"/>
        <v>62631.060000000012</v>
      </c>
      <c r="M266" s="37">
        <f t="shared" si="120"/>
        <v>0</v>
      </c>
      <c r="N266" s="37">
        <f t="shared" si="120"/>
        <v>0</v>
      </c>
    </row>
    <row r="267" spans="1:14" s="144" customFormat="1" ht="15.75" thickBot="1">
      <c r="A267" s="139">
        <v>20</v>
      </c>
      <c r="B267" s="140" t="s">
        <v>29</v>
      </c>
      <c r="C267" s="141">
        <f>C266+C247</f>
        <v>586423.25249999994</v>
      </c>
      <c r="D267" s="142">
        <f t="shared" ref="D267:L267" si="122">D247+D266</f>
        <v>261583.75</v>
      </c>
      <c r="E267" s="142">
        <f t="shared" si="122"/>
        <v>175585.39499999999</v>
      </c>
      <c r="F267" s="142">
        <f t="shared" si="122"/>
        <v>11243.480000000001</v>
      </c>
      <c r="G267" s="142">
        <f t="shared" si="122"/>
        <v>33750</v>
      </c>
      <c r="H267" s="142">
        <f t="shared" si="122"/>
        <v>35657.61</v>
      </c>
      <c r="I267" s="142">
        <f t="shared" si="122"/>
        <v>2499.3525</v>
      </c>
      <c r="J267" s="142">
        <f t="shared" si="122"/>
        <v>75.03</v>
      </c>
      <c r="K267" s="142">
        <f t="shared" si="122"/>
        <v>798258</v>
      </c>
      <c r="L267" s="142">
        <f t="shared" si="122"/>
        <v>308559.87</v>
      </c>
      <c r="M267" s="145">
        <f t="shared" si="120"/>
        <v>0</v>
      </c>
      <c r="N267" s="145">
        <f t="shared" si="120"/>
        <v>0</v>
      </c>
    </row>
    <row r="268" spans="1:14" ht="19.5" thickBot="1">
      <c r="A268" s="163"/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5"/>
    </row>
    <row r="269" spans="1:14" ht="18.75">
      <c r="A269" s="17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1:14" ht="18.75">
      <c r="A270" s="17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1:14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4" ht="19.5" thickBot="1">
      <c r="A272" s="5"/>
      <c r="B272" s="166" t="s">
        <v>39</v>
      </c>
      <c r="C272" s="167"/>
      <c r="D272" s="4"/>
      <c r="E272" s="4"/>
      <c r="F272" s="4"/>
      <c r="G272" s="4"/>
      <c r="H272" s="4"/>
      <c r="I272" s="4"/>
      <c r="J272" s="4"/>
      <c r="K272" s="4"/>
      <c r="L272" s="4"/>
    </row>
    <row r="273" spans="1:14" ht="16.5" thickBot="1">
      <c r="A273" s="158" t="s">
        <v>19</v>
      </c>
      <c r="B273" s="159"/>
      <c r="C273" s="159"/>
      <c r="D273" s="159"/>
      <c r="E273" s="159"/>
      <c r="F273" s="159"/>
      <c r="G273" s="159"/>
      <c r="H273" s="159"/>
      <c r="I273" s="159"/>
      <c r="J273" s="159"/>
      <c r="K273" s="159"/>
      <c r="L273" s="160"/>
    </row>
    <row r="274" spans="1:14" ht="16.5" thickBot="1">
      <c r="A274" s="158" t="s">
        <v>54</v>
      </c>
      <c r="B274" s="159"/>
      <c r="C274" s="159"/>
      <c r="D274" s="159"/>
      <c r="E274" s="159"/>
      <c r="F274" s="159"/>
      <c r="G274" s="159"/>
      <c r="H274" s="159"/>
      <c r="I274" s="159"/>
      <c r="J274" s="159"/>
      <c r="K274" s="159"/>
      <c r="L274" s="160"/>
    </row>
    <row r="275" spans="1:14" ht="15.75" thickBot="1">
      <c r="A275" s="6"/>
      <c r="B275" s="7"/>
      <c r="C275" s="161" t="s">
        <v>4</v>
      </c>
      <c r="D275" s="162"/>
      <c r="E275" s="161" t="s">
        <v>5</v>
      </c>
      <c r="F275" s="162"/>
      <c r="G275" s="161" t="s">
        <v>6</v>
      </c>
      <c r="H275" s="162"/>
      <c r="I275" s="161" t="s">
        <v>7</v>
      </c>
      <c r="J275" s="162"/>
      <c r="K275" s="161" t="s">
        <v>0</v>
      </c>
      <c r="L275" s="162"/>
    </row>
    <row r="276" spans="1:14" ht="15.75" thickBot="1">
      <c r="A276" s="6"/>
      <c r="B276" s="7"/>
      <c r="C276" s="7" t="s">
        <v>2</v>
      </c>
      <c r="D276" s="7" t="s">
        <v>8</v>
      </c>
      <c r="E276" s="7" t="s">
        <v>9</v>
      </c>
      <c r="F276" s="7" t="s">
        <v>8</v>
      </c>
      <c r="G276" s="7" t="s">
        <v>2</v>
      </c>
      <c r="H276" s="7" t="s">
        <v>8</v>
      </c>
      <c r="I276" s="7" t="s">
        <v>2</v>
      </c>
      <c r="J276" s="7" t="s">
        <v>8</v>
      </c>
      <c r="K276" s="7" t="s">
        <v>2</v>
      </c>
      <c r="L276" s="7" t="s">
        <v>8</v>
      </c>
    </row>
    <row r="277" spans="1:14" ht="15.75" thickBot="1">
      <c r="A277" s="8">
        <v>1</v>
      </c>
      <c r="B277" s="9" t="s">
        <v>10</v>
      </c>
      <c r="C277" s="112">
        <v>316500</v>
      </c>
      <c r="D277" s="112">
        <v>191180</v>
      </c>
      <c r="E277" s="112">
        <v>75516.75</v>
      </c>
      <c r="F277" s="112">
        <v>36566</v>
      </c>
      <c r="G277" s="112">
        <v>9585</v>
      </c>
      <c r="H277" s="112">
        <v>11579</v>
      </c>
      <c r="I277" s="112">
        <v>0</v>
      </c>
      <c r="J277" s="112"/>
      <c r="K277" s="95">
        <f>C277+E277+G277+I277</f>
        <v>401601.75</v>
      </c>
      <c r="L277" s="96">
        <f t="shared" ref="L277" si="123">D277+F277+H277+J277</f>
        <v>239325</v>
      </c>
      <c r="M277" s="37">
        <f>K277-(C277+E277+G277+I277)</f>
        <v>0</v>
      </c>
      <c r="N277" s="37">
        <f>L277-(D277+F277+H277+J277)</f>
        <v>0</v>
      </c>
    </row>
    <row r="278" spans="1:14" ht="15.75" thickBot="1">
      <c r="A278" s="8"/>
      <c r="B278" s="9" t="s">
        <v>11</v>
      </c>
      <c r="C278" s="36">
        <v>0</v>
      </c>
      <c r="D278" s="36"/>
      <c r="E278" s="36">
        <v>0</v>
      </c>
      <c r="F278" s="36"/>
      <c r="G278" s="36">
        <v>0</v>
      </c>
      <c r="H278" s="36"/>
      <c r="I278" s="36">
        <v>0</v>
      </c>
      <c r="J278" s="36"/>
      <c r="K278" s="95">
        <f t="shared" ref="K278:K287" si="124">C278+E278+G278+I278</f>
        <v>0</v>
      </c>
      <c r="L278" s="96">
        <f t="shared" ref="L278:L287" si="125">D278+F278+H278+J278</f>
        <v>0</v>
      </c>
    </row>
    <row r="279" spans="1:14" ht="15.75" thickBot="1">
      <c r="A279" s="6">
        <v>2</v>
      </c>
      <c r="B279" s="11" t="s">
        <v>12</v>
      </c>
      <c r="C279" s="36">
        <v>2700</v>
      </c>
      <c r="D279" s="36"/>
      <c r="E279" s="36">
        <v>43.5</v>
      </c>
      <c r="F279" s="36"/>
      <c r="G279" s="36">
        <v>0</v>
      </c>
      <c r="H279" s="36"/>
      <c r="I279" s="36">
        <v>16.5</v>
      </c>
      <c r="J279" s="36"/>
      <c r="K279" s="95">
        <f t="shared" si="124"/>
        <v>2760</v>
      </c>
      <c r="L279" s="96">
        <f t="shared" si="125"/>
        <v>0</v>
      </c>
      <c r="N279" s="38"/>
    </row>
    <row r="280" spans="1:14" ht="15.75" thickBot="1">
      <c r="A280" s="6">
        <v>3</v>
      </c>
      <c r="B280" s="11" t="s">
        <v>13</v>
      </c>
      <c r="C280" s="36">
        <v>138</v>
      </c>
      <c r="D280" s="36"/>
      <c r="E280" s="36">
        <v>1144.5</v>
      </c>
      <c r="F280" s="36"/>
      <c r="G280" s="36">
        <v>0</v>
      </c>
      <c r="H280" s="36"/>
      <c r="I280" s="36">
        <v>54</v>
      </c>
      <c r="J280" s="36"/>
      <c r="K280" s="95">
        <f t="shared" si="124"/>
        <v>1336.5</v>
      </c>
      <c r="L280" s="96">
        <f t="shared" si="125"/>
        <v>0</v>
      </c>
    </row>
    <row r="281" spans="1:14" ht="15.75" thickBot="1">
      <c r="A281" s="6">
        <v>4</v>
      </c>
      <c r="B281" s="11" t="s">
        <v>3</v>
      </c>
      <c r="C281" s="36">
        <v>2133</v>
      </c>
      <c r="D281" s="36">
        <v>1215</v>
      </c>
      <c r="E281" s="36">
        <v>123</v>
      </c>
      <c r="F281" s="36"/>
      <c r="G281" s="36">
        <v>0</v>
      </c>
      <c r="H281" s="36"/>
      <c r="I281" s="36">
        <v>24</v>
      </c>
      <c r="J281" s="36"/>
      <c r="K281" s="95">
        <f t="shared" si="124"/>
        <v>2280</v>
      </c>
      <c r="L281" s="96">
        <f t="shared" si="125"/>
        <v>1215</v>
      </c>
    </row>
    <row r="282" spans="1:14" ht="15.75" thickBot="1">
      <c r="A282" s="6">
        <v>5</v>
      </c>
      <c r="B282" s="11" t="s">
        <v>14</v>
      </c>
      <c r="C282" s="36">
        <v>14952</v>
      </c>
      <c r="D282" s="36"/>
      <c r="E282" s="36">
        <v>369</v>
      </c>
      <c r="F282" s="36"/>
      <c r="G282" s="36">
        <v>0</v>
      </c>
      <c r="H282" s="36"/>
      <c r="I282" s="36">
        <v>369</v>
      </c>
      <c r="J282" s="36"/>
      <c r="K282" s="95">
        <f t="shared" si="124"/>
        <v>15690</v>
      </c>
      <c r="L282" s="96">
        <f t="shared" si="125"/>
        <v>0</v>
      </c>
    </row>
    <row r="283" spans="1:14" ht="15.75" thickBot="1">
      <c r="A283" s="6">
        <v>6</v>
      </c>
      <c r="B283" s="11" t="s">
        <v>15</v>
      </c>
      <c r="C283" s="36">
        <v>15313.5</v>
      </c>
      <c r="D283" s="36">
        <v>8894</v>
      </c>
      <c r="E283" s="36">
        <v>3378</v>
      </c>
      <c r="F283" s="36"/>
      <c r="G283" s="36">
        <v>2323.5</v>
      </c>
      <c r="H283" s="36">
        <v>576</v>
      </c>
      <c r="I283" s="36">
        <v>1110</v>
      </c>
      <c r="J283" s="36"/>
      <c r="K283" s="95">
        <f t="shared" si="124"/>
        <v>22125</v>
      </c>
      <c r="L283" s="96">
        <f t="shared" si="125"/>
        <v>9470</v>
      </c>
    </row>
    <row r="284" spans="1:14" ht="15.75" thickBot="1">
      <c r="A284" s="6">
        <v>7</v>
      </c>
      <c r="B284" s="11" t="s">
        <v>16</v>
      </c>
      <c r="C284" s="36">
        <v>1246.5</v>
      </c>
      <c r="D284" s="36">
        <v>530</v>
      </c>
      <c r="E284" s="36">
        <v>0</v>
      </c>
      <c r="F284" s="36"/>
      <c r="G284" s="36">
        <v>0</v>
      </c>
      <c r="H284" s="36"/>
      <c r="I284" s="36">
        <v>0</v>
      </c>
      <c r="J284" s="36"/>
      <c r="K284" s="95">
        <f t="shared" si="124"/>
        <v>1246.5</v>
      </c>
      <c r="L284" s="96">
        <f t="shared" si="125"/>
        <v>530</v>
      </c>
    </row>
    <row r="285" spans="1:14" ht="15.75" thickBot="1">
      <c r="A285" s="6">
        <v>8</v>
      </c>
      <c r="B285" s="11" t="s">
        <v>17</v>
      </c>
      <c r="C285" s="36">
        <v>27249</v>
      </c>
      <c r="D285" s="36"/>
      <c r="E285" s="36">
        <v>1014</v>
      </c>
      <c r="F285" s="36"/>
      <c r="G285" s="36">
        <v>0</v>
      </c>
      <c r="H285" s="36"/>
      <c r="I285" s="36">
        <v>685.5</v>
      </c>
      <c r="J285" s="36"/>
      <c r="K285" s="95">
        <f t="shared" si="124"/>
        <v>28948.5</v>
      </c>
      <c r="L285" s="96">
        <f t="shared" si="125"/>
        <v>0</v>
      </c>
    </row>
    <row r="286" spans="1:14" ht="15.75" thickBot="1">
      <c r="A286" s="6">
        <v>9</v>
      </c>
      <c r="B286" s="11" t="s">
        <v>18</v>
      </c>
      <c r="C286" s="36">
        <v>6408</v>
      </c>
      <c r="D286" s="36">
        <v>0</v>
      </c>
      <c r="E286" s="36">
        <v>2267.25</v>
      </c>
      <c r="F286" s="36"/>
      <c r="G286" s="36">
        <v>0</v>
      </c>
      <c r="H286" s="36"/>
      <c r="I286" s="36">
        <v>637.5</v>
      </c>
      <c r="J286" s="36"/>
      <c r="K286" s="95">
        <f t="shared" si="124"/>
        <v>9312.75</v>
      </c>
      <c r="L286" s="96">
        <f t="shared" si="125"/>
        <v>0</v>
      </c>
    </row>
    <row r="287" spans="1:14" ht="15.75" thickBot="1">
      <c r="A287" s="6">
        <v>10</v>
      </c>
      <c r="B287" s="11" t="s">
        <v>20</v>
      </c>
      <c r="C287" s="36">
        <v>7356</v>
      </c>
      <c r="D287" s="36">
        <v>0</v>
      </c>
      <c r="E287" s="36">
        <v>564</v>
      </c>
      <c r="F287" s="36">
        <v>116</v>
      </c>
      <c r="G287" s="36">
        <v>0</v>
      </c>
      <c r="H287" s="36"/>
      <c r="I287" s="36">
        <v>84</v>
      </c>
      <c r="J287" s="36"/>
      <c r="K287" s="95">
        <f t="shared" si="124"/>
        <v>8004</v>
      </c>
      <c r="L287" s="96">
        <f t="shared" si="125"/>
        <v>116</v>
      </c>
    </row>
    <row r="288" spans="1:14" ht="15.75" thickBot="1">
      <c r="A288" s="8">
        <v>11</v>
      </c>
      <c r="B288" s="9" t="s">
        <v>21</v>
      </c>
      <c r="C288" s="113">
        <f t="shared" ref="C288:L288" si="126">SUM(C279:C287)</f>
        <v>77496</v>
      </c>
      <c r="D288" s="113">
        <f t="shared" si="126"/>
        <v>10639</v>
      </c>
      <c r="E288" s="113">
        <f t="shared" si="126"/>
        <v>8903.25</v>
      </c>
      <c r="F288" s="113">
        <f t="shared" si="126"/>
        <v>116</v>
      </c>
      <c r="G288" s="113">
        <f t="shared" si="126"/>
        <v>2323.5</v>
      </c>
      <c r="H288" s="113">
        <f t="shared" si="126"/>
        <v>576</v>
      </c>
      <c r="I288" s="113">
        <f t="shared" si="126"/>
        <v>2980.5</v>
      </c>
      <c r="J288" s="113">
        <f t="shared" si="126"/>
        <v>0</v>
      </c>
      <c r="K288" s="10">
        <f t="shared" si="126"/>
        <v>91703.25</v>
      </c>
      <c r="L288" s="21">
        <f t="shared" si="126"/>
        <v>11331</v>
      </c>
      <c r="M288" s="37">
        <f>K288-(C288+E288+G288+I288)</f>
        <v>0</v>
      </c>
      <c r="N288" s="37">
        <f>L288-(D288+F288+H288+J288)</f>
        <v>0</v>
      </c>
    </row>
    <row r="289" spans="1:14" ht="26.25" customHeight="1" thickBot="1">
      <c r="A289" s="6">
        <v>12</v>
      </c>
      <c r="B289" s="12" t="s">
        <v>22</v>
      </c>
      <c r="C289" s="36">
        <v>7128</v>
      </c>
      <c r="D289" s="36">
        <v>6925</v>
      </c>
      <c r="E289" s="36">
        <v>181.5</v>
      </c>
      <c r="F289" s="36"/>
      <c r="G289" s="36">
        <v>0</v>
      </c>
      <c r="H289" s="36"/>
      <c r="I289" s="36">
        <v>94.5</v>
      </c>
      <c r="J289" s="36"/>
      <c r="K289" s="95">
        <f>C289+E289+G289+I289</f>
        <v>7404</v>
      </c>
      <c r="L289" s="96">
        <f t="shared" ref="L289" si="127">D289+F289+H289+J289</f>
        <v>6925</v>
      </c>
    </row>
    <row r="290" spans="1:14" ht="15.75" thickBot="1">
      <c r="A290" s="13">
        <v>13</v>
      </c>
      <c r="B290" s="14" t="s">
        <v>1</v>
      </c>
      <c r="C290" s="36">
        <v>1575</v>
      </c>
      <c r="D290" s="36">
        <v>1225</v>
      </c>
      <c r="E290" s="36">
        <v>28.5</v>
      </c>
      <c r="F290" s="36"/>
      <c r="G290" s="36">
        <v>0</v>
      </c>
      <c r="H290" s="36"/>
      <c r="I290" s="36">
        <v>153</v>
      </c>
      <c r="J290" s="36">
        <v>1126</v>
      </c>
      <c r="K290" s="95">
        <f t="shared" ref="K290:K291" si="128">C290+E290+G290+I290</f>
        <v>1756.5</v>
      </c>
      <c r="L290" s="96">
        <f t="shared" ref="L290:L291" si="129">D290+F290+H290+J290</f>
        <v>2351</v>
      </c>
    </row>
    <row r="291" spans="1:14" ht="15.75" thickBot="1">
      <c r="A291" s="15">
        <v>14</v>
      </c>
      <c r="B291" s="16" t="s">
        <v>23</v>
      </c>
      <c r="C291" s="36">
        <v>2886</v>
      </c>
      <c r="D291" s="36"/>
      <c r="E291" s="36">
        <v>34.5</v>
      </c>
      <c r="F291" s="36"/>
      <c r="G291" s="36">
        <v>0</v>
      </c>
      <c r="H291" s="36"/>
      <c r="I291" s="36">
        <v>16.5</v>
      </c>
      <c r="J291" s="36"/>
      <c r="K291" s="95">
        <f t="shared" si="128"/>
        <v>2937</v>
      </c>
      <c r="L291" s="96">
        <f t="shared" si="129"/>
        <v>0</v>
      </c>
    </row>
    <row r="292" spans="1:14" ht="15.75" thickBot="1">
      <c r="A292" s="8">
        <v>15</v>
      </c>
      <c r="B292" s="9" t="s">
        <v>24</v>
      </c>
      <c r="C292" s="113">
        <f t="shared" ref="C292:J292" si="130">SUM(C289:C291)</f>
        <v>11589</v>
      </c>
      <c r="D292" s="113">
        <f t="shared" si="130"/>
        <v>8150</v>
      </c>
      <c r="E292" s="113">
        <f t="shared" si="130"/>
        <v>244.5</v>
      </c>
      <c r="F292" s="113">
        <f t="shared" si="130"/>
        <v>0</v>
      </c>
      <c r="G292" s="113">
        <f t="shared" si="130"/>
        <v>0</v>
      </c>
      <c r="H292" s="113">
        <f t="shared" si="130"/>
        <v>0</v>
      </c>
      <c r="I292" s="113">
        <f t="shared" si="130"/>
        <v>264</v>
      </c>
      <c r="J292" s="113">
        <f t="shared" si="130"/>
        <v>1126</v>
      </c>
      <c r="K292" s="10">
        <f>SUM(K289:K291)</f>
        <v>12097.5</v>
      </c>
      <c r="L292" s="10">
        <f>SUM(L289:L291)</f>
        <v>9276</v>
      </c>
      <c r="M292" s="37">
        <f>K292-(C292+E292+G292+I292)</f>
        <v>0</v>
      </c>
      <c r="N292" s="37">
        <f>L292-(D292+F292+H292+J292)</f>
        <v>0</v>
      </c>
    </row>
    <row r="293" spans="1:14" ht="23.25" customHeight="1" thickBot="1">
      <c r="A293" s="6">
        <v>16</v>
      </c>
      <c r="B293" s="11" t="s">
        <v>25</v>
      </c>
      <c r="C293" s="36">
        <v>0</v>
      </c>
      <c r="D293" s="36">
        <v>11236</v>
      </c>
      <c r="E293" s="36">
        <v>58.5</v>
      </c>
      <c r="F293" s="36"/>
      <c r="G293" s="36">
        <v>0</v>
      </c>
      <c r="H293" s="36"/>
      <c r="I293" s="36">
        <v>75</v>
      </c>
      <c r="J293" s="36"/>
      <c r="K293" s="95">
        <f>C293+E293+G293+I293</f>
        <v>133.5</v>
      </c>
      <c r="L293" s="96">
        <f t="shared" ref="L293" si="131">D293+F293+H293+J293</f>
        <v>11236</v>
      </c>
    </row>
    <row r="294" spans="1:14" ht="15.75" thickBot="1">
      <c r="A294" s="6">
        <v>17</v>
      </c>
      <c r="B294" s="11" t="s">
        <v>26</v>
      </c>
      <c r="C294" s="36">
        <v>0</v>
      </c>
      <c r="D294" s="36"/>
      <c r="E294" s="36">
        <v>6075.75</v>
      </c>
      <c r="F294" s="36"/>
      <c r="G294" s="36">
        <v>0</v>
      </c>
      <c r="H294" s="36"/>
      <c r="I294" s="36">
        <v>111</v>
      </c>
      <c r="J294" s="36"/>
      <c r="K294" s="95">
        <f>C294+E294+G294+I294</f>
        <v>6186.75</v>
      </c>
      <c r="L294" s="96">
        <f t="shared" ref="L294" si="132">D294+F294+H294+J294</f>
        <v>0</v>
      </c>
    </row>
    <row r="295" spans="1:14" ht="26.25" thickBot="1">
      <c r="A295" s="8">
        <v>18</v>
      </c>
      <c r="B295" s="9" t="s">
        <v>27</v>
      </c>
      <c r="C295" s="100">
        <f>SUM(C293:C294)</f>
        <v>0</v>
      </c>
      <c r="D295" s="100">
        <f t="shared" ref="D295:L295" si="133">SUM(D293:D294)</f>
        <v>11236</v>
      </c>
      <c r="E295" s="100">
        <f t="shared" si="133"/>
        <v>6134.25</v>
      </c>
      <c r="F295" s="100">
        <f t="shared" si="133"/>
        <v>0</v>
      </c>
      <c r="G295" s="100">
        <f t="shared" si="133"/>
        <v>0</v>
      </c>
      <c r="H295" s="100">
        <f t="shared" si="133"/>
        <v>0</v>
      </c>
      <c r="I295" s="100">
        <f t="shared" si="133"/>
        <v>186</v>
      </c>
      <c r="J295" s="100">
        <f t="shared" si="133"/>
        <v>0</v>
      </c>
      <c r="K295" s="10">
        <f t="shared" si="133"/>
        <v>6320.25</v>
      </c>
      <c r="L295" s="10">
        <f t="shared" si="133"/>
        <v>11236</v>
      </c>
      <c r="M295" s="37">
        <f t="shared" ref="M295:N297" si="134">K295-(C295+E295+G295+I295)</f>
        <v>0</v>
      </c>
      <c r="N295" s="37">
        <f t="shared" si="134"/>
        <v>0</v>
      </c>
    </row>
    <row r="296" spans="1:14" ht="26.25" thickBot="1">
      <c r="A296" s="8">
        <v>19</v>
      </c>
      <c r="B296" s="9" t="s">
        <v>28</v>
      </c>
      <c r="C296" s="10">
        <f>C288+C292+C295</f>
        <v>89085</v>
      </c>
      <c r="D296" s="10">
        <f t="shared" ref="D296:L296" si="135">D288+D292+D295</f>
        <v>30025</v>
      </c>
      <c r="E296" s="10">
        <f t="shared" si="135"/>
        <v>15282</v>
      </c>
      <c r="F296" s="10">
        <f t="shared" si="135"/>
        <v>116</v>
      </c>
      <c r="G296" s="10">
        <f t="shared" si="135"/>
        <v>2323.5</v>
      </c>
      <c r="H296" s="10">
        <f t="shared" si="135"/>
        <v>576</v>
      </c>
      <c r="I296" s="10">
        <f t="shared" si="135"/>
        <v>3430.5</v>
      </c>
      <c r="J296" s="10">
        <f t="shared" si="135"/>
        <v>1126</v>
      </c>
      <c r="K296" s="10">
        <f t="shared" si="135"/>
        <v>110121</v>
      </c>
      <c r="L296" s="21">
        <f t="shared" si="135"/>
        <v>31843</v>
      </c>
      <c r="M296" s="37">
        <f t="shared" si="134"/>
        <v>0</v>
      </c>
      <c r="N296" s="37">
        <f t="shared" si="134"/>
        <v>0</v>
      </c>
    </row>
    <row r="297" spans="1:14" s="144" customFormat="1" ht="15.75" thickBot="1">
      <c r="A297" s="139">
        <v>20</v>
      </c>
      <c r="B297" s="140" t="s">
        <v>29</v>
      </c>
      <c r="C297" s="141">
        <f>C296+C277</f>
        <v>405585</v>
      </c>
      <c r="D297" s="142">
        <f t="shared" ref="D297:L297" si="136">D277+D296</f>
        <v>221205</v>
      </c>
      <c r="E297" s="142">
        <f t="shared" si="136"/>
        <v>90798.75</v>
      </c>
      <c r="F297" s="142">
        <f t="shared" si="136"/>
        <v>36682</v>
      </c>
      <c r="G297" s="142">
        <f t="shared" si="136"/>
        <v>11908.5</v>
      </c>
      <c r="H297" s="142">
        <f t="shared" si="136"/>
        <v>12155</v>
      </c>
      <c r="I297" s="142">
        <f t="shared" si="136"/>
        <v>3430.5</v>
      </c>
      <c r="J297" s="142">
        <f t="shared" si="136"/>
        <v>1126</v>
      </c>
      <c r="K297" s="142">
        <f t="shared" si="136"/>
        <v>511722.75</v>
      </c>
      <c r="L297" s="141">
        <f t="shared" si="136"/>
        <v>271168</v>
      </c>
      <c r="M297" s="145">
        <f t="shared" si="134"/>
        <v>0</v>
      </c>
      <c r="N297" s="145">
        <f t="shared" si="134"/>
        <v>0</v>
      </c>
    </row>
    <row r="298" spans="1:14">
      <c r="A298" s="19"/>
      <c r="B298" s="20"/>
      <c r="C298" s="19"/>
      <c r="D298" s="19"/>
      <c r="E298" s="19"/>
      <c r="F298" s="19"/>
      <c r="G298" s="19"/>
      <c r="H298" s="19"/>
      <c r="I298" s="19"/>
      <c r="J298" s="19"/>
      <c r="K298" s="19"/>
      <c r="L298" s="19"/>
    </row>
    <row r="299" spans="1:14">
      <c r="A299" s="19"/>
      <c r="B299" s="20"/>
      <c r="C299" s="19"/>
      <c r="D299" s="19"/>
      <c r="E299" s="19"/>
      <c r="F299" s="19"/>
      <c r="G299" s="19"/>
      <c r="H299" s="19"/>
      <c r="I299" s="19"/>
      <c r="J299" s="19"/>
      <c r="K299" s="19"/>
      <c r="L299" s="19"/>
    </row>
    <row r="300" spans="1:14">
      <c r="A300" s="19"/>
      <c r="B300" s="20"/>
      <c r="C300" s="19"/>
      <c r="D300" s="19"/>
      <c r="E300" s="19"/>
      <c r="F300" s="19"/>
      <c r="G300" s="19"/>
      <c r="H300" s="19"/>
      <c r="I300" s="19"/>
      <c r="J300" s="19"/>
      <c r="K300" s="19"/>
      <c r="L300" s="19"/>
    </row>
    <row r="301" spans="1: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1:14" ht="19.5" thickBot="1">
      <c r="A302" s="5"/>
      <c r="B302" s="166" t="s">
        <v>40</v>
      </c>
      <c r="C302" s="170"/>
      <c r="D302" s="4"/>
      <c r="E302" s="4"/>
      <c r="F302" s="4"/>
      <c r="G302" s="4"/>
      <c r="H302" s="4"/>
      <c r="I302" s="4"/>
      <c r="J302" s="4"/>
      <c r="K302" s="4"/>
      <c r="L302" s="4"/>
    </row>
    <row r="303" spans="1:14" ht="16.5" thickBot="1">
      <c r="A303" s="158" t="s">
        <v>19</v>
      </c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  <c r="L303" s="160"/>
    </row>
    <row r="304" spans="1:14" ht="16.5" thickBot="1">
      <c r="A304" s="158" t="s">
        <v>54</v>
      </c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  <c r="L304" s="160"/>
    </row>
    <row r="305" spans="1:14" ht="15.75" thickBot="1">
      <c r="A305" s="6"/>
      <c r="B305" s="7"/>
      <c r="C305" s="161" t="s">
        <v>4</v>
      </c>
      <c r="D305" s="162"/>
      <c r="E305" s="161" t="s">
        <v>5</v>
      </c>
      <c r="F305" s="162"/>
      <c r="G305" s="161" t="s">
        <v>6</v>
      </c>
      <c r="H305" s="162"/>
      <c r="I305" s="161" t="s">
        <v>7</v>
      </c>
      <c r="J305" s="162"/>
      <c r="K305" s="161" t="s">
        <v>0</v>
      </c>
      <c r="L305" s="162"/>
    </row>
    <row r="306" spans="1:14" ht="15.75" thickBot="1">
      <c r="A306" s="6"/>
      <c r="B306" s="7"/>
      <c r="C306" s="7" t="s">
        <v>2</v>
      </c>
      <c r="D306" s="7" t="s">
        <v>8</v>
      </c>
      <c r="E306" s="7" t="s">
        <v>9</v>
      </c>
      <c r="F306" s="7" t="s">
        <v>8</v>
      </c>
      <c r="G306" s="7" t="s">
        <v>2</v>
      </c>
      <c r="H306" s="7" t="s">
        <v>8</v>
      </c>
      <c r="I306" s="7" t="s">
        <v>2</v>
      </c>
      <c r="J306" s="7" t="s">
        <v>8</v>
      </c>
      <c r="K306" s="7" t="s">
        <v>2</v>
      </c>
      <c r="L306" s="7" t="s">
        <v>8</v>
      </c>
    </row>
    <row r="307" spans="1:14" ht="15.75" thickBot="1">
      <c r="A307" s="8">
        <v>1</v>
      </c>
      <c r="B307" s="9" t="s">
        <v>10</v>
      </c>
      <c r="C307" s="128">
        <v>101109.45</v>
      </c>
      <c r="D307" s="129">
        <v>58576.24</v>
      </c>
      <c r="E307" s="129">
        <v>95256.037500000006</v>
      </c>
      <c r="F307" s="129">
        <v>25863.15</v>
      </c>
      <c r="G307" s="130">
        <v>27514.59</v>
      </c>
      <c r="H307" s="130">
        <v>26270.57</v>
      </c>
      <c r="I307" s="129">
        <v>0</v>
      </c>
      <c r="J307" s="130"/>
      <c r="K307" s="95">
        <f>C307+E307+G307+I307</f>
        <v>223880.07749999998</v>
      </c>
      <c r="L307" s="96">
        <f t="shared" ref="L307" si="137">D307+F307+H307+J307</f>
        <v>110709.95999999999</v>
      </c>
      <c r="M307" s="37">
        <f>K307-(C307+E307+G307+I307)</f>
        <v>0</v>
      </c>
      <c r="N307" s="37">
        <f>L307-(D307+F307+H307+J307)</f>
        <v>0</v>
      </c>
    </row>
    <row r="308" spans="1:14" ht="15.75" thickBot="1">
      <c r="A308" s="8"/>
      <c r="B308" s="9" t="s">
        <v>11</v>
      </c>
      <c r="C308" s="125"/>
      <c r="D308" s="131"/>
      <c r="E308" s="131"/>
      <c r="F308" s="131"/>
      <c r="G308" s="131"/>
      <c r="H308" s="131"/>
      <c r="I308" s="131"/>
      <c r="J308" s="132"/>
      <c r="K308" s="95">
        <f t="shared" ref="K308:K317" si="138">C308+E308+G308+I308</f>
        <v>0</v>
      </c>
      <c r="L308" s="96">
        <f t="shared" ref="L308:L317" si="139">D308+F308+H308+J308</f>
        <v>0</v>
      </c>
    </row>
    <row r="309" spans="1:14" ht="15.75" thickBot="1">
      <c r="A309" s="6">
        <v>2</v>
      </c>
      <c r="B309" s="11" t="s">
        <v>12</v>
      </c>
      <c r="C309" s="128">
        <v>3138.7350000000001</v>
      </c>
      <c r="D309" s="130">
        <v>800</v>
      </c>
      <c r="E309" s="129">
        <v>575.6925</v>
      </c>
      <c r="F309" s="130">
        <v>152</v>
      </c>
      <c r="G309" s="129">
        <v>421.3125</v>
      </c>
      <c r="H309" s="130"/>
      <c r="I309" s="129">
        <v>17.9925</v>
      </c>
      <c r="J309" s="130"/>
      <c r="K309" s="95">
        <f t="shared" si="138"/>
        <v>4153.7325000000001</v>
      </c>
      <c r="L309" s="96">
        <f t="shared" si="139"/>
        <v>952</v>
      </c>
      <c r="N309" s="38"/>
    </row>
    <row r="310" spans="1:14" ht="15.75" thickBot="1">
      <c r="A310" s="6">
        <v>3</v>
      </c>
      <c r="B310" s="11" t="s">
        <v>13</v>
      </c>
      <c r="C310" s="128">
        <v>7694.61</v>
      </c>
      <c r="D310" s="130">
        <v>1400</v>
      </c>
      <c r="E310" s="129">
        <v>797.58749999999998</v>
      </c>
      <c r="F310" s="130">
        <v>180</v>
      </c>
      <c r="G310" s="129">
        <v>1463.43</v>
      </c>
      <c r="H310" s="130">
        <v>150</v>
      </c>
      <c r="I310" s="129">
        <v>1508.7750000000001</v>
      </c>
      <c r="J310" s="130"/>
      <c r="K310" s="95">
        <f t="shared" si="138"/>
        <v>11464.4025</v>
      </c>
      <c r="L310" s="96">
        <f t="shared" si="139"/>
        <v>1730</v>
      </c>
    </row>
    <row r="311" spans="1:14" ht="15.75" thickBot="1">
      <c r="A311" s="6">
        <v>4</v>
      </c>
      <c r="B311" s="11" t="s">
        <v>3</v>
      </c>
      <c r="C311" s="128">
        <v>1472.115</v>
      </c>
      <c r="D311" s="130">
        <v>400</v>
      </c>
      <c r="E311" s="129">
        <v>0</v>
      </c>
      <c r="F311" s="130"/>
      <c r="G311" s="129">
        <v>22.95</v>
      </c>
      <c r="H311" s="130"/>
      <c r="I311" s="129">
        <v>167.70750000000001</v>
      </c>
      <c r="J311" s="130"/>
      <c r="K311" s="95">
        <f t="shared" si="138"/>
        <v>1662.7725</v>
      </c>
      <c r="L311" s="96">
        <f t="shared" si="139"/>
        <v>400</v>
      </c>
    </row>
    <row r="312" spans="1:14" ht="15.75" thickBot="1">
      <c r="A312" s="6">
        <v>5</v>
      </c>
      <c r="B312" s="11" t="s">
        <v>14</v>
      </c>
      <c r="C312" s="128">
        <v>108.2625</v>
      </c>
      <c r="D312" s="130">
        <v>20</v>
      </c>
      <c r="E312" s="129">
        <v>24.9</v>
      </c>
      <c r="F312" s="130">
        <v>4</v>
      </c>
      <c r="G312" s="129">
        <v>9.2249999999999996</v>
      </c>
      <c r="H312" s="130"/>
      <c r="I312" s="129">
        <v>8.8574999999999999</v>
      </c>
      <c r="J312" s="130"/>
      <c r="K312" s="95">
        <f t="shared" si="138"/>
        <v>151.24499999999998</v>
      </c>
      <c r="L312" s="96">
        <f t="shared" si="139"/>
        <v>24</v>
      </c>
    </row>
    <row r="313" spans="1:14" ht="15.75" thickBot="1">
      <c r="A313" s="6">
        <v>6</v>
      </c>
      <c r="B313" s="11" t="s">
        <v>15</v>
      </c>
      <c r="C313" s="128">
        <v>13617.7125</v>
      </c>
      <c r="D313" s="130">
        <v>5400</v>
      </c>
      <c r="E313" s="129">
        <v>617.3175</v>
      </c>
      <c r="F313" s="130">
        <v>350</v>
      </c>
      <c r="G313" s="129">
        <v>1008.9450000000001</v>
      </c>
      <c r="H313" s="130">
        <v>110</v>
      </c>
      <c r="I313" s="129">
        <v>988.52250000000004</v>
      </c>
      <c r="J313" s="130"/>
      <c r="K313" s="95">
        <f t="shared" si="138"/>
        <v>16232.497499999998</v>
      </c>
      <c r="L313" s="96">
        <f t="shared" si="139"/>
        <v>5860</v>
      </c>
    </row>
    <row r="314" spans="1:14" ht="15.75" thickBot="1">
      <c r="A314" s="6">
        <v>7</v>
      </c>
      <c r="B314" s="11" t="s">
        <v>16</v>
      </c>
      <c r="C314" s="128">
        <v>1045.5525</v>
      </c>
      <c r="D314" s="130">
        <v>300</v>
      </c>
      <c r="E314" s="129">
        <v>0.27750000000000002</v>
      </c>
      <c r="F314" s="130"/>
      <c r="G314" s="129">
        <v>85.8</v>
      </c>
      <c r="H314" s="130"/>
      <c r="I314" s="129">
        <v>74.647499999999994</v>
      </c>
      <c r="J314" s="130"/>
      <c r="K314" s="95">
        <f t="shared" si="138"/>
        <v>1206.2774999999999</v>
      </c>
      <c r="L314" s="96">
        <f t="shared" si="139"/>
        <v>300</v>
      </c>
    </row>
    <row r="315" spans="1:14" ht="15.75" thickBot="1">
      <c r="A315" s="6">
        <v>8</v>
      </c>
      <c r="B315" s="11" t="s">
        <v>17</v>
      </c>
      <c r="C315" s="128">
        <v>268.59750000000003</v>
      </c>
      <c r="D315" s="130">
        <v>60</v>
      </c>
      <c r="E315" s="129">
        <v>65.534999999999997</v>
      </c>
      <c r="F315" s="130">
        <v>12</v>
      </c>
      <c r="G315" s="129">
        <v>22.8825</v>
      </c>
      <c r="H315" s="130"/>
      <c r="I315" s="129">
        <v>21.967500000000001</v>
      </c>
      <c r="J315" s="130"/>
      <c r="K315" s="95">
        <f t="shared" si="138"/>
        <v>378.98250000000007</v>
      </c>
      <c r="L315" s="96">
        <f t="shared" si="139"/>
        <v>72</v>
      </c>
    </row>
    <row r="316" spans="1:14" ht="15.75" thickBot="1">
      <c r="A316" s="6">
        <v>9</v>
      </c>
      <c r="B316" s="11" t="s">
        <v>18</v>
      </c>
      <c r="C316" s="128">
        <v>413.25</v>
      </c>
      <c r="D316" s="130">
        <v>30</v>
      </c>
      <c r="E316" s="129">
        <v>72.45</v>
      </c>
      <c r="F316" s="130"/>
      <c r="G316" s="129">
        <v>34.4925</v>
      </c>
      <c r="H316" s="130"/>
      <c r="I316" s="129">
        <v>33.795000000000002</v>
      </c>
      <c r="J316" s="130"/>
      <c r="K316" s="95">
        <f t="shared" si="138"/>
        <v>553.98749999999995</v>
      </c>
      <c r="L316" s="96">
        <f t="shared" si="139"/>
        <v>30</v>
      </c>
    </row>
    <row r="317" spans="1:14" ht="15.75" thickBot="1">
      <c r="A317" s="6">
        <v>10</v>
      </c>
      <c r="B317" s="11" t="s">
        <v>20</v>
      </c>
      <c r="C317" s="128">
        <v>518.48249999999996</v>
      </c>
      <c r="D317" s="130">
        <v>84813.41</v>
      </c>
      <c r="E317" s="129"/>
      <c r="F317" s="130">
        <v>11780.75</v>
      </c>
      <c r="G317" s="129">
        <v>34.905000000000001</v>
      </c>
      <c r="H317" s="130">
        <v>63.68</v>
      </c>
      <c r="I317" s="129">
        <v>205.23750000000001</v>
      </c>
      <c r="J317" s="130">
        <v>864.94</v>
      </c>
      <c r="K317" s="95">
        <f t="shared" si="138"/>
        <v>758.625</v>
      </c>
      <c r="L317" s="96">
        <f t="shared" si="139"/>
        <v>97522.78</v>
      </c>
    </row>
    <row r="318" spans="1:14" s="103" customFormat="1" ht="15.75" thickBot="1">
      <c r="A318" s="97">
        <v>11</v>
      </c>
      <c r="B318" s="98" t="s">
        <v>21</v>
      </c>
      <c r="C318" s="99">
        <f>SUM(C309:C317)</f>
        <v>28277.317499999997</v>
      </c>
      <c r="D318" s="99">
        <f t="shared" ref="D318:L318" si="140">SUM(D309:D317)</f>
        <v>93223.41</v>
      </c>
      <c r="E318" s="107">
        <f t="shared" si="140"/>
        <v>2153.7599999999998</v>
      </c>
      <c r="F318" s="99">
        <f t="shared" si="140"/>
        <v>12478.75</v>
      </c>
      <c r="G318" s="99">
        <f t="shared" si="140"/>
        <v>3103.9425000000006</v>
      </c>
      <c r="H318" s="99">
        <f t="shared" si="140"/>
        <v>323.68</v>
      </c>
      <c r="I318" s="99">
        <f t="shared" si="140"/>
        <v>3027.502500000001</v>
      </c>
      <c r="J318" s="99">
        <f t="shared" si="140"/>
        <v>864.94</v>
      </c>
      <c r="K318" s="100">
        <f t="shared" si="140"/>
        <v>36562.522499999992</v>
      </c>
      <c r="L318" s="100">
        <f t="shared" si="140"/>
        <v>106890.78</v>
      </c>
      <c r="M318" s="104">
        <f>K318-(C318+E318+G318+I318)</f>
        <v>0</v>
      </c>
      <c r="N318" s="104">
        <f>L318-(D318+F318+H318+J318)</f>
        <v>0</v>
      </c>
    </row>
    <row r="319" spans="1:14" ht="15.75" thickBot="1">
      <c r="A319" s="6">
        <v>12</v>
      </c>
      <c r="B319" s="12" t="s">
        <v>22</v>
      </c>
      <c r="C319" s="128">
        <v>10392.7425</v>
      </c>
      <c r="D319" s="130">
        <v>700</v>
      </c>
      <c r="E319" s="130">
        <v>0</v>
      </c>
      <c r="F319" s="130"/>
      <c r="G319" s="130">
        <v>935.15250000000003</v>
      </c>
      <c r="H319" s="130"/>
      <c r="I319" s="130">
        <v>311.71499999999997</v>
      </c>
      <c r="J319" s="130"/>
      <c r="K319" s="95">
        <f>C319+E319+G319+I319</f>
        <v>11639.61</v>
      </c>
      <c r="L319" s="96">
        <f t="shared" ref="L319" si="141">D319+F319+H319+J319</f>
        <v>700</v>
      </c>
    </row>
    <row r="320" spans="1:14" ht="15.75" thickBot="1">
      <c r="A320" s="13">
        <v>13</v>
      </c>
      <c r="B320" s="14" t="s">
        <v>1</v>
      </c>
      <c r="C320" s="128">
        <v>708.39750000000004</v>
      </c>
      <c r="D320" s="130">
        <v>300</v>
      </c>
      <c r="E320" s="130"/>
      <c r="F320" s="130"/>
      <c r="G320" s="130">
        <v>31.177499999999998</v>
      </c>
      <c r="H320" s="130"/>
      <c r="I320" s="130">
        <v>466.28250000000003</v>
      </c>
      <c r="J320" s="130"/>
      <c r="K320" s="95">
        <f t="shared" ref="K320:K321" si="142">C320+E320+G320+I320</f>
        <v>1205.8575000000001</v>
      </c>
      <c r="L320" s="96">
        <f t="shared" ref="L320:L321" si="143">D320+F320+H320+J320</f>
        <v>300</v>
      </c>
    </row>
    <row r="321" spans="1:14" ht="15.75" thickBot="1">
      <c r="A321" s="15">
        <v>14</v>
      </c>
      <c r="B321" s="16" t="s">
        <v>23</v>
      </c>
      <c r="C321" s="128">
        <v>666.255</v>
      </c>
      <c r="D321" s="130">
        <v>15292</v>
      </c>
      <c r="E321" s="129">
        <v>438.3075</v>
      </c>
      <c r="F321" s="130"/>
      <c r="G321" s="130">
        <v>28.942499999999999</v>
      </c>
      <c r="H321" s="130"/>
      <c r="I321" s="130"/>
      <c r="J321" s="130"/>
      <c r="K321" s="95">
        <f t="shared" si="142"/>
        <v>1133.5050000000001</v>
      </c>
      <c r="L321" s="96">
        <f t="shared" si="143"/>
        <v>15292</v>
      </c>
    </row>
    <row r="322" spans="1:14" s="103" customFormat="1" ht="15.75" thickBot="1">
      <c r="A322" s="97">
        <v>15</v>
      </c>
      <c r="B322" s="98" t="s">
        <v>24</v>
      </c>
      <c r="C322" s="99">
        <f>SUM(C319:C321)</f>
        <v>11767.394999999999</v>
      </c>
      <c r="D322" s="99">
        <f t="shared" ref="D322:L322" si="144">SUM(D319:D321)</f>
        <v>16292</v>
      </c>
      <c r="E322" s="99">
        <f t="shared" si="144"/>
        <v>438.3075</v>
      </c>
      <c r="F322" s="99">
        <f t="shared" si="144"/>
        <v>0</v>
      </c>
      <c r="G322" s="99">
        <f t="shared" si="144"/>
        <v>995.27250000000004</v>
      </c>
      <c r="H322" s="99">
        <f t="shared" si="144"/>
        <v>0</v>
      </c>
      <c r="I322" s="99">
        <f t="shared" si="144"/>
        <v>777.99749999999995</v>
      </c>
      <c r="J322" s="99">
        <f t="shared" si="144"/>
        <v>0</v>
      </c>
      <c r="K322" s="100">
        <f t="shared" si="144"/>
        <v>13978.9725</v>
      </c>
      <c r="L322" s="100">
        <f t="shared" si="144"/>
        <v>16292</v>
      </c>
      <c r="M322" s="104">
        <f>K322-(C322+E322+G322+I322)</f>
        <v>0</v>
      </c>
      <c r="N322" s="104">
        <f>L322-(D322+F322+H322+J322)</f>
        <v>0</v>
      </c>
    </row>
    <row r="323" spans="1:14" ht="15.75" thickBot="1">
      <c r="A323" s="6">
        <v>16</v>
      </c>
      <c r="B323" s="11" t="s">
        <v>25</v>
      </c>
      <c r="C323" s="115">
        <v>7576.7924999999996</v>
      </c>
      <c r="D323" s="130"/>
      <c r="E323" s="129">
        <v>4988.3850000000002</v>
      </c>
      <c r="F323" s="130">
        <v>1000</v>
      </c>
      <c r="G323" s="130">
        <v>335.17500000000001</v>
      </c>
      <c r="H323" s="130"/>
      <c r="I323" s="130"/>
      <c r="J323" s="130"/>
      <c r="K323" s="95">
        <f>C323+E323+G323+I323</f>
        <v>12900.352499999999</v>
      </c>
      <c r="L323" s="96">
        <f t="shared" ref="L323" si="145">D323+F323+H323+J323</f>
        <v>1000</v>
      </c>
    </row>
    <row r="324" spans="1:14" ht="15.75" thickBot="1">
      <c r="A324" s="6">
        <v>17</v>
      </c>
      <c r="B324" s="11" t="s">
        <v>26</v>
      </c>
      <c r="C324" s="115">
        <v>21977.782500000001</v>
      </c>
      <c r="D324" s="130"/>
      <c r="E324" s="130">
        <v>14670.172500000001</v>
      </c>
      <c r="F324" s="130"/>
      <c r="G324" s="130">
        <v>1290.2925</v>
      </c>
      <c r="H324" s="130"/>
      <c r="I324" s="130"/>
      <c r="J324" s="130"/>
      <c r="K324" s="10">
        <f>C324+E324+G324</f>
        <v>37938.247500000005</v>
      </c>
      <c r="L324" s="10">
        <v>0</v>
      </c>
    </row>
    <row r="325" spans="1:14" s="103" customFormat="1" ht="26.25" thickBot="1">
      <c r="A325" s="97">
        <v>18</v>
      </c>
      <c r="B325" s="98" t="s">
        <v>27</v>
      </c>
      <c r="C325" s="100">
        <f>SUM(C323:C324)</f>
        <v>29554.575000000001</v>
      </c>
      <c r="D325" s="100">
        <f t="shared" ref="D325:L325" si="146">SUM(D323:D324)</f>
        <v>0</v>
      </c>
      <c r="E325" s="100">
        <f t="shared" si="146"/>
        <v>19658.557500000003</v>
      </c>
      <c r="F325" s="100">
        <f t="shared" si="146"/>
        <v>1000</v>
      </c>
      <c r="G325" s="100">
        <f t="shared" si="146"/>
        <v>1625.4675</v>
      </c>
      <c r="H325" s="100">
        <f t="shared" si="146"/>
        <v>0</v>
      </c>
      <c r="I325" s="100">
        <f t="shared" si="146"/>
        <v>0</v>
      </c>
      <c r="J325" s="100">
        <f t="shared" si="146"/>
        <v>0</v>
      </c>
      <c r="K325" s="100">
        <f t="shared" si="146"/>
        <v>50838.600000000006</v>
      </c>
      <c r="L325" s="100">
        <f t="shared" si="146"/>
        <v>1000</v>
      </c>
      <c r="M325" s="104">
        <f t="shared" ref="M325:N327" si="147">K325-(C325+E325+G325+I325)</f>
        <v>0</v>
      </c>
      <c r="N325" s="104">
        <f t="shared" si="147"/>
        <v>0</v>
      </c>
    </row>
    <row r="326" spans="1:14" ht="26.25" thickBot="1">
      <c r="A326" s="8">
        <v>19</v>
      </c>
      <c r="B326" s="9" t="s">
        <v>28</v>
      </c>
      <c r="C326" s="10">
        <f>C318+C322+C325</f>
        <v>69599.287499999991</v>
      </c>
      <c r="D326" s="10">
        <f t="shared" ref="D326:L326" si="148">D318+D322+D325</f>
        <v>109515.41</v>
      </c>
      <c r="E326" s="10">
        <f t="shared" si="148"/>
        <v>22250.625000000004</v>
      </c>
      <c r="F326" s="10">
        <f t="shared" si="148"/>
        <v>13478.75</v>
      </c>
      <c r="G326" s="10">
        <f t="shared" si="148"/>
        <v>5724.6824999999999</v>
      </c>
      <c r="H326" s="10">
        <f t="shared" si="148"/>
        <v>323.68</v>
      </c>
      <c r="I326" s="10">
        <f t="shared" si="148"/>
        <v>3805.5000000000009</v>
      </c>
      <c r="J326" s="10">
        <f t="shared" si="148"/>
        <v>864.94</v>
      </c>
      <c r="K326" s="10">
        <f t="shared" si="148"/>
        <v>101380.095</v>
      </c>
      <c r="L326" s="10">
        <f t="shared" si="148"/>
        <v>124182.78</v>
      </c>
      <c r="M326" s="37">
        <f t="shared" si="147"/>
        <v>0</v>
      </c>
      <c r="N326" s="37">
        <f t="shared" si="147"/>
        <v>0</v>
      </c>
    </row>
    <row r="327" spans="1:14" s="144" customFormat="1" ht="15.75" thickBot="1">
      <c r="A327" s="139">
        <v>20</v>
      </c>
      <c r="B327" s="140" t="s">
        <v>29</v>
      </c>
      <c r="C327" s="141">
        <f>C326+C307</f>
        <v>170708.73749999999</v>
      </c>
      <c r="D327" s="142">
        <f t="shared" ref="D327:L327" si="149">D307+D326</f>
        <v>168091.65</v>
      </c>
      <c r="E327" s="142">
        <f t="shared" si="149"/>
        <v>117506.66250000001</v>
      </c>
      <c r="F327" s="142">
        <f t="shared" si="149"/>
        <v>39341.9</v>
      </c>
      <c r="G327" s="142">
        <f t="shared" si="149"/>
        <v>33239.272499999999</v>
      </c>
      <c r="H327" s="142">
        <f t="shared" si="149"/>
        <v>26594.25</v>
      </c>
      <c r="I327" s="142">
        <f t="shared" si="149"/>
        <v>3805.5000000000009</v>
      </c>
      <c r="J327" s="142">
        <f t="shared" si="149"/>
        <v>864.94</v>
      </c>
      <c r="K327" s="142">
        <f t="shared" si="149"/>
        <v>325260.17249999999</v>
      </c>
      <c r="L327" s="141">
        <f t="shared" si="149"/>
        <v>234892.74</v>
      </c>
      <c r="M327" s="145">
        <f t="shared" si="147"/>
        <v>0</v>
      </c>
      <c r="N327" s="145">
        <f t="shared" si="147"/>
        <v>0</v>
      </c>
    </row>
    <row r="328" spans="1:14" ht="19.5" thickBot="1">
      <c r="A328" s="163"/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5"/>
    </row>
    <row r="329" spans="1:14" ht="18.75">
      <c r="A329" s="17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</row>
    <row r="330" spans="1:14" ht="18.75">
      <c r="A330" s="17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</row>
    <row r="331" spans="1:14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1:14" ht="19.5" thickBot="1">
      <c r="A332" s="5"/>
      <c r="B332" s="166" t="s">
        <v>41</v>
      </c>
      <c r="C332" s="167"/>
      <c r="D332" s="4"/>
      <c r="E332" s="4"/>
      <c r="F332" s="4"/>
      <c r="G332" s="4"/>
      <c r="H332" s="4"/>
      <c r="I332" s="4"/>
      <c r="J332" s="4"/>
      <c r="K332" s="4"/>
      <c r="L332" s="4"/>
    </row>
    <row r="333" spans="1:14" ht="16.5" thickBot="1">
      <c r="A333" s="158" t="s">
        <v>19</v>
      </c>
      <c r="B333" s="159"/>
      <c r="C333" s="159"/>
      <c r="D333" s="159"/>
      <c r="E333" s="159"/>
      <c r="F333" s="159"/>
      <c r="G333" s="159"/>
      <c r="H333" s="159"/>
      <c r="I333" s="159"/>
      <c r="J333" s="159"/>
      <c r="K333" s="159"/>
      <c r="L333" s="160"/>
    </row>
    <row r="334" spans="1:14" ht="16.5" thickBot="1">
      <c r="A334" s="158" t="s">
        <v>54</v>
      </c>
      <c r="B334" s="159"/>
      <c r="C334" s="159"/>
      <c r="D334" s="159"/>
      <c r="E334" s="159"/>
      <c r="F334" s="159"/>
      <c r="G334" s="159"/>
      <c r="H334" s="159"/>
      <c r="I334" s="159"/>
      <c r="J334" s="159"/>
      <c r="K334" s="159"/>
      <c r="L334" s="160"/>
    </row>
    <row r="335" spans="1:14" ht="15.75" thickBot="1">
      <c r="A335" s="6"/>
      <c r="B335" s="7"/>
      <c r="C335" s="161" t="s">
        <v>4</v>
      </c>
      <c r="D335" s="162"/>
      <c r="E335" s="161" t="s">
        <v>5</v>
      </c>
      <c r="F335" s="162"/>
      <c r="G335" s="161" t="s">
        <v>6</v>
      </c>
      <c r="H335" s="162"/>
      <c r="I335" s="161" t="s">
        <v>7</v>
      </c>
      <c r="J335" s="162"/>
      <c r="K335" s="161" t="s">
        <v>0</v>
      </c>
      <c r="L335" s="162"/>
    </row>
    <row r="336" spans="1:14" ht="15.75" thickBot="1">
      <c r="A336" s="6"/>
      <c r="B336" s="7"/>
      <c r="C336" s="7" t="s">
        <v>2</v>
      </c>
      <c r="D336" s="7" t="s">
        <v>8</v>
      </c>
      <c r="E336" s="7" t="s">
        <v>9</v>
      </c>
      <c r="F336" s="7" t="s">
        <v>8</v>
      </c>
      <c r="G336" s="7" t="s">
        <v>2</v>
      </c>
      <c r="H336" s="7" t="s">
        <v>8</v>
      </c>
      <c r="I336" s="7" t="s">
        <v>2</v>
      </c>
      <c r="J336" s="7" t="s">
        <v>8</v>
      </c>
      <c r="K336" s="7" t="s">
        <v>2</v>
      </c>
      <c r="L336" s="7" t="s">
        <v>8</v>
      </c>
    </row>
    <row r="337" spans="1:14" ht="15.75" thickBot="1">
      <c r="A337" s="8">
        <v>1</v>
      </c>
      <c r="B337" s="9" t="s">
        <v>10</v>
      </c>
      <c r="C337" s="115">
        <v>961392</v>
      </c>
      <c r="D337" s="115">
        <v>352301</v>
      </c>
      <c r="E337" s="115">
        <v>160942</v>
      </c>
      <c r="F337" s="115">
        <v>102673</v>
      </c>
      <c r="G337" s="115">
        <v>6367</v>
      </c>
      <c r="H337" s="115">
        <v>1114</v>
      </c>
      <c r="I337" s="115">
        <v>0</v>
      </c>
      <c r="J337" s="115"/>
      <c r="K337" s="95">
        <f>C337+E337+G337+I337</f>
        <v>1128701</v>
      </c>
      <c r="L337" s="96">
        <f t="shared" ref="L337" si="150">D337+F337+H337+J337</f>
        <v>456088</v>
      </c>
      <c r="M337" s="37">
        <f>K337-(C337+E337+G337+I337)</f>
        <v>0</v>
      </c>
      <c r="N337" s="37">
        <f>L337-(D337+F337+H337+J337)</f>
        <v>0</v>
      </c>
    </row>
    <row r="338" spans="1:14" ht="15.75" thickBot="1">
      <c r="A338" s="8"/>
      <c r="B338" s="9" t="s">
        <v>11</v>
      </c>
      <c r="C338" s="115"/>
      <c r="D338" s="115"/>
      <c r="E338" s="115"/>
      <c r="F338" s="115"/>
      <c r="G338" s="115"/>
      <c r="H338" s="115"/>
      <c r="I338" s="115"/>
      <c r="J338" s="115"/>
      <c r="K338" s="95">
        <f t="shared" ref="K338:K347" si="151">C338+E338+G338+I338</f>
        <v>0</v>
      </c>
      <c r="L338" s="96">
        <f t="shared" ref="L338:L347" si="152">D338+F338+H338+J338</f>
        <v>0</v>
      </c>
    </row>
    <row r="339" spans="1:14" ht="15.75" thickBot="1">
      <c r="A339" s="6">
        <v>2</v>
      </c>
      <c r="B339" s="11" t="s">
        <v>12</v>
      </c>
      <c r="C339" s="115">
        <v>5880</v>
      </c>
      <c r="D339" s="115">
        <v>405</v>
      </c>
      <c r="E339" s="115">
        <v>0</v>
      </c>
      <c r="F339" s="115">
        <v>0</v>
      </c>
      <c r="G339" s="115">
        <v>57</v>
      </c>
      <c r="H339" s="115">
        <v>0</v>
      </c>
      <c r="I339" s="115">
        <v>46</v>
      </c>
      <c r="J339" s="115">
        <v>0</v>
      </c>
      <c r="K339" s="95">
        <f t="shared" si="151"/>
        <v>5983</v>
      </c>
      <c r="L339" s="96">
        <f t="shared" si="152"/>
        <v>405</v>
      </c>
      <c r="N339" s="38"/>
    </row>
    <row r="340" spans="1:14" ht="15.75" thickBot="1">
      <c r="A340" s="6">
        <v>3</v>
      </c>
      <c r="B340" s="11" t="s">
        <v>13</v>
      </c>
      <c r="C340" s="115">
        <v>16161</v>
      </c>
      <c r="D340" s="115">
        <v>24818</v>
      </c>
      <c r="E340" s="115">
        <v>2824</v>
      </c>
      <c r="F340" s="115">
        <v>0</v>
      </c>
      <c r="G340" s="115">
        <v>0</v>
      </c>
      <c r="H340" s="115">
        <v>0</v>
      </c>
      <c r="I340" s="115">
        <v>0</v>
      </c>
      <c r="J340" s="115">
        <v>0</v>
      </c>
      <c r="K340" s="95">
        <f t="shared" si="151"/>
        <v>18985</v>
      </c>
      <c r="L340" s="96">
        <f t="shared" si="152"/>
        <v>24818</v>
      </c>
    </row>
    <row r="341" spans="1:14" ht="15.75" thickBot="1">
      <c r="A341" s="6">
        <v>4</v>
      </c>
      <c r="B341" s="11" t="s">
        <v>3</v>
      </c>
      <c r="C341" s="115">
        <v>365888</v>
      </c>
      <c r="D341" s="115">
        <v>163</v>
      </c>
      <c r="E341" s="115">
        <v>0</v>
      </c>
      <c r="F341" s="115">
        <v>0</v>
      </c>
      <c r="G341" s="115">
        <v>6143</v>
      </c>
      <c r="H341" s="115">
        <v>0</v>
      </c>
      <c r="I341" s="115">
        <v>4920</v>
      </c>
      <c r="J341" s="115">
        <v>0</v>
      </c>
      <c r="K341" s="95">
        <f t="shared" si="151"/>
        <v>376951</v>
      </c>
      <c r="L341" s="96">
        <f t="shared" si="152"/>
        <v>163</v>
      </c>
    </row>
    <row r="342" spans="1:14" ht="15.75" thickBot="1">
      <c r="A342" s="6">
        <v>5</v>
      </c>
      <c r="B342" s="11" t="s">
        <v>14</v>
      </c>
      <c r="C342" s="115">
        <v>1488</v>
      </c>
      <c r="D342" s="115">
        <v>1</v>
      </c>
      <c r="E342" s="115">
        <v>0</v>
      </c>
      <c r="F342" s="115">
        <v>0</v>
      </c>
      <c r="G342" s="115">
        <v>14</v>
      </c>
      <c r="H342" s="115">
        <v>0</v>
      </c>
      <c r="I342" s="115">
        <v>11</v>
      </c>
      <c r="J342" s="115">
        <v>0</v>
      </c>
      <c r="K342" s="95">
        <f t="shared" si="151"/>
        <v>1513</v>
      </c>
      <c r="L342" s="96">
        <f t="shared" si="152"/>
        <v>1</v>
      </c>
    </row>
    <row r="343" spans="1:14" ht="15.75" thickBot="1">
      <c r="A343" s="6">
        <v>6</v>
      </c>
      <c r="B343" s="11" t="s">
        <v>15</v>
      </c>
      <c r="C343" s="115">
        <v>54686</v>
      </c>
      <c r="D343" s="115">
        <v>2519</v>
      </c>
      <c r="E343" s="115">
        <v>8558</v>
      </c>
      <c r="F343" s="115">
        <v>0</v>
      </c>
      <c r="G343" s="115">
        <v>640</v>
      </c>
      <c r="H343" s="115">
        <v>0</v>
      </c>
      <c r="I343" s="115">
        <v>512</v>
      </c>
      <c r="J343" s="115">
        <v>238</v>
      </c>
      <c r="K343" s="95">
        <f t="shared" si="151"/>
        <v>64396</v>
      </c>
      <c r="L343" s="96">
        <f t="shared" si="152"/>
        <v>2757</v>
      </c>
    </row>
    <row r="344" spans="1:14" ht="15.75" thickBot="1">
      <c r="A344" s="6">
        <v>7</v>
      </c>
      <c r="B344" s="11" t="s">
        <v>16</v>
      </c>
      <c r="C344" s="115">
        <v>16789</v>
      </c>
      <c r="D344" s="115">
        <v>1106</v>
      </c>
      <c r="E344" s="115">
        <v>1457</v>
      </c>
      <c r="F344" s="115">
        <v>0</v>
      </c>
      <c r="G344" s="115">
        <v>190</v>
      </c>
      <c r="H344" s="115">
        <v>0</v>
      </c>
      <c r="I344" s="115">
        <v>152</v>
      </c>
      <c r="J344" s="115">
        <v>0</v>
      </c>
      <c r="K344" s="95">
        <f t="shared" si="151"/>
        <v>18588</v>
      </c>
      <c r="L344" s="96">
        <f t="shared" si="152"/>
        <v>1106</v>
      </c>
    </row>
    <row r="345" spans="1:14" ht="15.75" thickBot="1">
      <c r="A345" s="6">
        <v>8</v>
      </c>
      <c r="B345" s="11" t="s">
        <v>17</v>
      </c>
      <c r="C345" s="115">
        <v>2029</v>
      </c>
      <c r="D345" s="115">
        <v>43</v>
      </c>
      <c r="E345" s="115">
        <v>158</v>
      </c>
      <c r="F345" s="115">
        <v>0</v>
      </c>
      <c r="G345" s="115">
        <v>21</v>
      </c>
      <c r="H345" s="115">
        <v>0</v>
      </c>
      <c r="I345" s="115">
        <v>16</v>
      </c>
      <c r="J345" s="115">
        <v>0</v>
      </c>
      <c r="K345" s="95">
        <f t="shared" si="151"/>
        <v>2224</v>
      </c>
      <c r="L345" s="96">
        <f t="shared" si="152"/>
        <v>43</v>
      </c>
    </row>
    <row r="346" spans="1:14" ht="15.75" thickBot="1">
      <c r="A346" s="6">
        <v>9</v>
      </c>
      <c r="B346" s="11" t="s">
        <v>18</v>
      </c>
      <c r="C346" s="115">
        <v>3550</v>
      </c>
      <c r="D346" s="115">
        <v>9</v>
      </c>
      <c r="E346" s="115">
        <v>204</v>
      </c>
      <c r="F346" s="115">
        <v>0</v>
      </c>
      <c r="G346" s="115">
        <v>27</v>
      </c>
      <c r="H346" s="115">
        <v>0</v>
      </c>
      <c r="I346" s="115">
        <v>21</v>
      </c>
      <c r="J346" s="115">
        <v>0</v>
      </c>
      <c r="K346" s="95">
        <f t="shared" si="151"/>
        <v>3802</v>
      </c>
      <c r="L346" s="96">
        <f t="shared" si="152"/>
        <v>9</v>
      </c>
    </row>
    <row r="347" spans="1:14" ht="15.75" thickBot="1">
      <c r="A347" s="6">
        <v>10</v>
      </c>
      <c r="B347" s="11" t="s">
        <v>20</v>
      </c>
      <c r="C347" s="115">
        <v>4133</v>
      </c>
      <c r="D347" s="115">
        <v>53514</v>
      </c>
      <c r="E347" s="115">
        <v>8571</v>
      </c>
      <c r="F347" s="115">
        <v>0</v>
      </c>
      <c r="G347" s="115">
        <v>5</v>
      </c>
      <c r="H347" s="115">
        <v>0</v>
      </c>
      <c r="I347" s="115">
        <v>4</v>
      </c>
      <c r="J347" s="115">
        <v>223</v>
      </c>
      <c r="K347" s="95">
        <f t="shared" si="151"/>
        <v>12713</v>
      </c>
      <c r="L347" s="96">
        <f t="shared" si="152"/>
        <v>53737</v>
      </c>
    </row>
    <row r="348" spans="1:14" s="103" customFormat="1" ht="15.75" thickBot="1">
      <c r="A348" s="97">
        <v>11</v>
      </c>
      <c r="B348" s="98" t="s">
        <v>21</v>
      </c>
      <c r="C348" s="99">
        <f>SUM(C339:C347)</f>
        <v>470604</v>
      </c>
      <c r="D348" s="99">
        <f t="shared" ref="D348:L348" si="153">SUM(D339:D347)</f>
        <v>82578</v>
      </c>
      <c r="E348" s="99">
        <f t="shared" si="153"/>
        <v>21772</v>
      </c>
      <c r="F348" s="99">
        <f t="shared" si="153"/>
        <v>0</v>
      </c>
      <c r="G348" s="99">
        <f t="shared" si="153"/>
        <v>7097</v>
      </c>
      <c r="H348" s="99">
        <f t="shared" si="153"/>
        <v>0</v>
      </c>
      <c r="I348" s="99">
        <f t="shared" si="153"/>
        <v>5682</v>
      </c>
      <c r="J348" s="99">
        <f t="shared" si="153"/>
        <v>461</v>
      </c>
      <c r="K348" s="100">
        <f t="shared" si="153"/>
        <v>505155</v>
      </c>
      <c r="L348" s="100">
        <f t="shared" si="153"/>
        <v>83039</v>
      </c>
      <c r="M348" s="104">
        <f>K348-(C348+E348+G348+I348)</f>
        <v>0</v>
      </c>
      <c r="N348" s="104">
        <f>L348-(D348+F348+H348+J348)</f>
        <v>0</v>
      </c>
    </row>
    <row r="349" spans="1:14" ht="15.75" thickBot="1">
      <c r="A349" s="6">
        <v>12</v>
      </c>
      <c r="B349" s="12" t="s">
        <v>22</v>
      </c>
      <c r="C349" s="115">
        <v>38076</v>
      </c>
      <c r="D349" s="115">
        <v>7586</v>
      </c>
      <c r="E349" s="115">
        <v>0</v>
      </c>
      <c r="F349" s="115">
        <v>0</v>
      </c>
      <c r="G349" s="115">
        <v>490</v>
      </c>
      <c r="H349" s="115">
        <v>0</v>
      </c>
      <c r="I349" s="115">
        <v>393</v>
      </c>
      <c r="J349" s="115">
        <v>0</v>
      </c>
      <c r="K349" s="95">
        <f>C349+E349+G349+I349</f>
        <v>38959</v>
      </c>
      <c r="L349" s="96">
        <f t="shared" ref="L349" si="154">D349+F349+H349+J349</f>
        <v>7586</v>
      </c>
    </row>
    <row r="350" spans="1:14" ht="15.75" thickBot="1">
      <c r="A350" s="13">
        <v>13</v>
      </c>
      <c r="B350" s="14" t="s">
        <v>1</v>
      </c>
      <c r="C350" s="115">
        <v>14807</v>
      </c>
      <c r="D350" s="115">
        <v>5121</v>
      </c>
      <c r="E350" s="115">
        <v>0</v>
      </c>
      <c r="F350" s="115">
        <v>0</v>
      </c>
      <c r="G350" s="115">
        <v>96</v>
      </c>
      <c r="H350" s="115">
        <v>49</v>
      </c>
      <c r="I350" s="115">
        <v>77</v>
      </c>
      <c r="J350" s="115">
        <v>0</v>
      </c>
      <c r="K350" s="95">
        <f t="shared" ref="K350:K351" si="155">C350+E350+G350+I350</f>
        <v>14980</v>
      </c>
      <c r="L350" s="96">
        <f t="shared" ref="L350:L351" si="156">D350+F350+H350+J350</f>
        <v>5170</v>
      </c>
    </row>
    <row r="351" spans="1:14" ht="15.75" thickBot="1">
      <c r="A351" s="15">
        <v>14</v>
      </c>
      <c r="B351" s="16" t="s">
        <v>23</v>
      </c>
      <c r="C351" s="115">
        <v>1376</v>
      </c>
      <c r="D351" s="115">
        <v>620</v>
      </c>
      <c r="E351" s="115">
        <v>0</v>
      </c>
      <c r="F351" s="115">
        <v>0</v>
      </c>
      <c r="G351" s="115">
        <v>0</v>
      </c>
      <c r="H351" s="115">
        <v>0</v>
      </c>
      <c r="I351" s="115">
        <v>0</v>
      </c>
      <c r="J351" s="115">
        <v>150</v>
      </c>
      <c r="K351" s="95">
        <f t="shared" si="155"/>
        <v>1376</v>
      </c>
      <c r="L351" s="96">
        <f t="shared" si="156"/>
        <v>770</v>
      </c>
    </row>
    <row r="352" spans="1:14" s="103" customFormat="1" ht="15.75" thickBot="1">
      <c r="A352" s="97">
        <v>15</v>
      </c>
      <c r="B352" s="98" t="s">
        <v>24</v>
      </c>
      <c r="C352" s="99">
        <f>SUM(C349:C351)</f>
        <v>54259</v>
      </c>
      <c r="D352" s="99">
        <f t="shared" ref="D352:L352" si="157">SUM(D349:D351)</f>
        <v>13327</v>
      </c>
      <c r="E352" s="99">
        <f t="shared" si="157"/>
        <v>0</v>
      </c>
      <c r="F352" s="99">
        <f t="shared" si="157"/>
        <v>0</v>
      </c>
      <c r="G352" s="99">
        <f t="shared" si="157"/>
        <v>586</v>
      </c>
      <c r="H352" s="99">
        <f t="shared" si="157"/>
        <v>49</v>
      </c>
      <c r="I352" s="99">
        <f t="shared" si="157"/>
        <v>470</v>
      </c>
      <c r="J352" s="99">
        <f t="shared" si="157"/>
        <v>150</v>
      </c>
      <c r="K352" s="100">
        <f t="shared" si="157"/>
        <v>55315</v>
      </c>
      <c r="L352" s="100">
        <f t="shared" si="157"/>
        <v>13526</v>
      </c>
      <c r="M352" s="104">
        <f>K352-(C352+E352+G352+I352)</f>
        <v>0</v>
      </c>
      <c r="N352" s="104">
        <f>L352-(D352+F352+H352+J352)</f>
        <v>0</v>
      </c>
    </row>
    <row r="353" spans="1:14" ht="15.75" thickBot="1">
      <c r="A353" s="6">
        <v>16</v>
      </c>
      <c r="B353" s="11" t="s">
        <v>25</v>
      </c>
      <c r="C353" s="115">
        <v>30908</v>
      </c>
      <c r="D353" s="115">
        <v>72907</v>
      </c>
      <c r="E353" s="115">
        <v>0</v>
      </c>
      <c r="F353" s="115">
        <v>0</v>
      </c>
      <c r="G353" s="115">
        <v>290</v>
      </c>
      <c r="H353" s="115">
        <v>0</v>
      </c>
      <c r="I353" s="115">
        <v>232</v>
      </c>
      <c r="J353" s="115">
        <v>0</v>
      </c>
      <c r="K353" s="95">
        <f>C353+E353+G353+I353</f>
        <v>31430</v>
      </c>
      <c r="L353" s="96">
        <f t="shared" ref="L353" si="158">D353+F353+H353+J353</f>
        <v>72907</v>
      </c>
    </row>
    <row r="354" spans="1:14" ht="15.75" thickBot="1">
      <c r="A354" s="6">
        <v>17</v>
      </c>
      <c r="B354" s="11" t="s">
        <v>26</v>
      </c>
      <c r="C354" s="115">
        <v>49070</v>
      </c>
      <c r="D354" s="115">
        <v>15348</v>
      </c>
      <c r="E354" s="115">
        <v>5533</v>
      </c>
      <c r="F354" s="115">
        <v>0</v>
      </c>
      <c r="G354" s="115">
        <v>722</v>
      </c>
      <c r="H354" s="115">
        <v>0</v>
      </c>
      <c r="I354" s="115">
        <v>578</v>
      </c>
      <c r="J354" s="115">
        <v>0</v>
      </c>
      <c r="K354" s="95">
        <f>C354+E354+G354+I354</f>
        <v>55903</v>
      </c>
      <c r="L354" s="96">
        <f t="shared" ref="L354" si="159">D354+F354+H354+J354</f>
        <v>15348</v>
      </c>
    </row>
    <row r="355" spans="1:14" s="103" customFormat="1" ht="26.25" thickBot="1">
      <c r="A355" s="97">
        <v>18</v>
      </c>
      <c r="B355" s="98" t="s">
        <v>27</v>
      </c>
      <c r="C355" s="100">
        <f>SUM(C353:C354)</f>
        <v>79978</v>
      </c>
      <c r="D355" s="100">
        <f t="shared" ref="D355:L355" si="160">SUM(D353:D354)</f>
        <v>88255</v>
      </c>
      <c r="E355" s="100">
        <f t="shared" si="160"/>
        <v>5533</v>
      </c>
      <c r="F355" s="100">
        <f t="shared" si="160"/>
        <v>0</v>
      </c>
      <c r="G355" s="100">
        <f t="shared" si="160"/>
        <v>1012</v>
      </c>
      <c r="H355" s="100">
        <f t="shared" si="160"/>
        <v>0</v>
      </c>
      <c r="I355" s="100">
        <f t="shared" si="160"/>
        <v>810</v>
      </c>
      <c r="J355" s="100">
        <f t="shared" si="160"/>
        <v>0</v>
      </c>
      <c r="K355" s="100">
        <f t="shared" si="160"/>
        <v>87333</v>
      </c>
      <c r="L355" s="100">
        <f t="shared" si="160"/>
        <v>88255</v>
      </c>
      <c r="M355" s="104">
        <f t="shared" ref="M355:N357" si="161">K355-(C355+E355+G355+I355)</f>
        <v>0</v>
      </c>
      <c r="N355" s="104">
        <f t="shared" si="161"/>
        <v>0</v>
      </c>
    </row>
    <row r="356" spans="1:14" ht="26.25" thickBot="1">
      <c r="A356" s="8">
        <v>19</v>
      </c>
      <c r="B356" s="9" t="s">
        <v>28</v>
      </c>
      <c r="C356" s="10">
        <f>C348+C352+C355</f>
        <v>604841</v>
      </c>
      <c r="D356" s="10">
        <f t="shared" ref="D356:L356" si="162">D348+D352+D355</f>
        <v>184160</v>
      </c>
      <c r="E356" s="10">
        <f t="shared" si="162"/>
        <v>27305</v>
      </c>
      <c r="F356" s="10">
        <f t="shared" si="162"/>
        <v>0</v>
      </c>
      <c r="G356" s="10">
        <f t="shared" si="162"/>
        <v>8695</v>
      </c>
      <c r="H356" s="10">
        <f t="shared" si="162"/>
        <v>49</v>
      </c>
      <c r="I356" s="10">
        <f t="shared" si="162"/>
        <v>6962</v>
      </c>
      <c r="J356" s="10">
        <f t="shared" si="162"/>
        <v>611</v>
      </c>
      <c r="K356" s="10">
        <f t="shared" si="162"/>
        <v>647803</v>
      </c>
      <c r="L356" s="10">
        <f t="shared" si="162"/>
        <v>184820</v>
      </c>
      <c r="M356" s="37">
        <f t="shared" si="161"/>
        <v>0</v>
      </c>
      <c r="N356" s="37">
        <f t="shared" si="161"/>
        <v>0</v>
      </c>
    </row>
    <row r="357" spans="1:14" s="144" customFormat="1" ht="15.75" thickBot="1">
      <c r="A357" s="139">
        <v>20</v>
      </c>
      <c r="B357" s="140" t="s">
        <v>29</v>
      </c>
      <c r="C357" s="141">
        <f>C356+C337</f>
        <v>1566233</v>
      </c>
      <c r="D357" s="142">
        <f t="shared" ref="D357:L357" si="163">D337+D356</f>
        <v>536461</v>
      </c>
      <c r="E357" s="142">
        <f t="shared" si="163"/>
        <v>188247</v>
      </c>
      <c r="F357" s="142">
        <f t="shared" si="163"/>
        <v>102673</v>
      </c>
      <c r="G357" s="142">
        <f t="shared" si="163"/>
        <v>15062</v>
      </c>
      <c r="H357" s="142">
        <f t="shared" si="163"/>
        <v>1163</v>
      </c>
      <c r="I357" s="142">
        <f t="shared" si="163"/>
        <v>6962</v>
      </c>
      <c r="J357" s="142">
        <f t="shared" si="163"/>
        <v>611</v>
      </c>
      <c r="K357" s="142">
        <f t="shared" si="163"/>
        <v>1776504</v>
      </c>
      <c r="L357" s="142">
        <f t="shared" si="163"/>
        <v>640908</v>
      </c>
      <c r="M357" s="145">
        <f t="shared" si="161"/>
        <v>0</v>
      </c>
      <c r="N357" s="145">
        <f t="shared" si="161"/>
        <v>0</v>
      </c>
    </row>
    <row r="358" spans="1:14">
      <c r="A358" s="19"/>
      <c r="B358" s="20"/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1:14">
      <c r="A359" s="19"/>
      <c r="B359" s="20"/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  <row r="360" spans="1:14">
      <c r="A360" s="19"/>
      <c r="B360" s="20"/>
      <c r="C360" s="19"/>
      <c r="D360" s="19"/>
      <c r="E360" s="19"/>
      <c r="F360" s="19"/>
      <c r="G360" s="19"/>
      <c r="H360" s="19"/>
      <c r="I360" s="19"/>
      <c r="J360" s="19"/>
      <c r="K360" s="19"/>
      <c r="L360" s="19"/>
    </row>
    <row r="361" spans="1:1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1:14" ht="19.5" thickBot="1">
      <c r="A362" s="5"/>
      <c r="B362" s="156" t="s">
        <v>42</v>
      </c>
      <c r="C362" s="157"/>
      <c r="D362" s="4"/>
      <c r="E362" s="4"/>
      <c r="F362" s="4"/>
      <c r="G362" s="4"/>
      <c r="H362" s="4"/>
      <c r="I362" s="4"/>
      <c r="J362" s="4"/>
      <c r="K362" s="4"/>
      <c r="L362" s="4"/>
    </row>
    <row r="363" spans="1:14" ht="16.5" thickBot="1">
      <c r="A363" s="158" t="s">
        <v>19</v>
      </c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L363" s="160"/>
    </row>
    <row r="364" spans="1:14" ht="16.5" thickBot="1">
      <c r="A364" s="158" t="s">
        <v>54</v>
      </c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160"/>
    </row>
    <row r="365" spans="1:14" ht="15.75" thickBot="1">
      <c r="A365" s="6"/>
      <c r="B365" s="7"/>
      <c r="C365" s="161" t="s">
        <v>4</v>
      </c>
      <c r="D365" s="162"/>
      <c r="E365" s="161" t="s">
        <v>5</v>
      </c>
      <c r="F365" s="162"/>
      <c r="G365" s="161" t="s">
        <v>6</v>
      </c>
      <c r="H365" s="162"/>
      <c r="I365" s="161" t="s">
        <v>7</v>
      </c>
      <c r="J365" s="162"/>
      <c r="K365" s="161" t="s">
        <v>0</v>
      </c>
      <c r="L365" s="162"/>
    </row>
    <row r="366" spans="1:14" ht="15.75" thickBot="1">
      <c r="A366" s="6"/>
      <c r="B366" s="7"/>
      <c r="C366" s="7" t="s">
        <v>2</v>
      </c>
      <c r="D366" s="7" t="s">
        <v>8</v>
      </c>
      <c r="E366" s="7" t="s">
        <v>9</v>
      </c>
      <c r="F366" s="7" t="s">
        <v>8</v>
      </c>
      <c r="G366" s="7" t="s">
        <v>2</v>
      </c>
      <c r="H366" s="7" t="s">
        <v>8</v>
      </c>
      <c r="I366" s="7" t="s">
        <v>2</v>
      </c>
      <c r="J366" s="7" t="s">
        <v>8</v>
      </c>
      <c r="K366" s="7" t="s">
        <v>2</v>
      </c>
      <c r="L366" s="7" t="s">
        <v>8</v>
      </c>
    </row>
    <row r="367" spans="1:14" ht="15.75" thickBot="1">
      <c r="A367" s="8">
        <v>1</v>
      </c>
      <c r="B367" s="9" t="s">
        <v>10</v>
      </c>
      <c r="C367" s="3">
        <v>152732</v>
      </c>
      <c r="D367" s="3">
        <v>201903</v>
      </c>
      <c r="E367" s="3">
        <v>80700</v>
      </c>
      <c r="F367" s="3">
        <v>33582</v>
      </c>
      <c r="G367" s="3">
        <v>12385</v>
      </c>
      <c r="H367" s="3">
        <v>14564</v>
      </c>
      <c r="I367" s="3">
        <v>0</v>
      </c>
      <c r="J367" s="3">
        <v>0</v>
      </c>
      <c r="K367" s="95">
        <f>C367+E367+G367+I367</f>
        <v>245817</v>
      </c>
      <c r="L367" s="96">
        <f t="shared" ref="L367" si="164">D367+F367+H367+J367</f>
        <v>250049</v>
      </c>
      <c r="M367" s="37">
        <f>K367-(C367+E367+G367+I367)</f>
        <v>0</v>
      </c>
      <c r="N367" s="37">
        <f>L367-(D367+F367+H367+J367)</f>
        <v>0</v>
      </c>
    </row>
    <row r="368" spans="1:14" ht="15.75" thickBot="1">
      <c r="A368" s="8"/>
      <c r="B368" s="9" t="s">
        <v>11</v>
      </c>
      <c r="C368" s="34"/>
      <c r="D368" s="32"/>
      <c r="E368" s="32"/>
      <c r="F368" s="32"/>
      <c r="G368" s="32"/>
      <c r="H368" s="32"/>
      <c r="I368" s="32"/>
      <c r="J368" s="33"/>
      <c r="K368" s="95">
        <f t="shared" ref="K368:K377" si="165">C368+E368+G368+I368</f>
        <v>0</v>
      </c>
      <c r="L368" s="96">
        <f t="shared" ref="L368:L377" si="166">D368+F368+H368+J368</f>
        <v>0</v>
      </c>
    </row>
    <row r="369" spans="1:14" ht="15.75" thickBot="1">
      <c r="A369" s="6">
        <v>2</v>
      </c>
      <c r="B369" s="11" t="s">
        <v>12</v>
      </c>
      <c r="C369" s="3">
        <v>460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28</v>
      </c>
      <c r="J369" s="3">
        <v>0</v>
      </c>
      <c r="K369" s="95">
        <f t="shared" si="165"/>
        <v>488</v>
      </c>
      <c r="L369" s="96">
        <f t="shared" si="166"/>
        <v>0</v>
      </c>
      <c r="N369" s="38"/>
    </row>
    <row r="370" spans="1:14" ht="15.75" thickBot="1">
      <c r="A370" s="6">
        <v>3</v>
      </c>
      <c r="B370" s="11" t="s">
        <v>13</v>
      </c>
      <c r="C370" s="3">
        <v>2738</v>
      </c>
      <c r="D370" s="3">
        <v>4960</v>
      </c>
      <c r="E370" s="3">
        <v>82</v>
      </c>
      <c r="F370" s="3">
        <v>0</v>
      </c>
      <c r="G370" s="3">
        <v>45</v>
      </c>
      <c r="H370" s="3">
        <v>0</v>
      </c>
      <c r="I370" s="3">
        <v>235</v>
      </c>
      <c r="J370" s="3">
        <v>0</v>
      </c>
      <c r="K370" s="95">
        <f t="shared" si="165"/>
        <v>3100</v>
      </c>
      <c r="L370" s="96">
        <f t="shared" si="166"/>
        <v>4960</v>
      </c>
    </row>
    <row r="371" spans="1:14" ht="15.75" thickBot="1">
      <c r="A371" s="6">
        <v>4</v>
      </c>
      <c r="B371" s="11" t="s">
        <v>3</v>
      </c>
      <c r="C371" s="3">
        <v>365</v>
      </c>
      <c r="D371" s="3">
        <v>0</v>
      </c>
      <c r="E371" s="3">
        <v>0</v>
      </c>
      <c r="F371" s="3">
        <v>0</v>
      </c>
      <c r="G371" s="3">
        <v>33</v>
      </c>
      <c r="H371" s="3">
        <v>0</v>
      </c>
      <c r="I371" s="3">
        <v>183</v>
      </c>
      <c r="J371" s="3">
        <v>0</v>
      </c>
      <c r="K371" s="95">
        <f t="shared" si="165"/>
        <v>581</v>
      </c>
      <c r="L371" s="96">
        <f t="shared" si="166"/>
        <v>0</v>
      </c>
    </row>
    <row r="372" spans="1:14" ht="15.75" thickBot="1">
      <c r="A372" s="6">
        <v>5</v>
      </c>
      <c r="B372" s="11" t="s">
        <v>14</v>
      </c>
      <c r="C372" s="3">
        <v>100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95">
        <f t="shared" si="165"/>
        <v>100</v>
      </c>
      <c r="L372" s="96">
        <f t="shared" si="166"/>
        <v>0</v>
      </c>
    </row>
    <row r="373" spans="1:14" ht="15.75" thickBot="1">
      <c r="A373" s="6">
        <v>6</v>
      </c>
      <c r="B373" s="11" t="s">
        <v>15</v>
      </c>
      <c r="C373" s="3">
        <v>2222</v>
      </c>
      <c r="D373" s="3">
        <v>650</v>
      </c>
      <c r="E373" s="3">
        <v>208</v>
      </c>
      <c r="F373" s="3">
        <v>31</v>
      </c>
      <c r="G373" s="3">
        <v>148</v>
      </c>
      <c r="H373" s="3">
        <v>13</v>
      </c>
      <c r="I373" s="3">
        <v>267</v>
      </c>
      <c r="J373" s="3">
        <v>0</v>
      </c>
      <c r="K373" s="95">
        <f t="shared" si="165"/>
        <v>2845</v>
      </c>
      <c r="L373" s="96">
        <f t="shared" si="166"/>
        <v>694</v>
      </c>
    </row>
    <row r="374" spans="1:14" ht="15.75" thickBot="1">
      <c r="A374" s="6">
        <v>7</v>
      </c>
      <c r="B374" s="11" t="s">
        <v>16</v>
      </c>
      <c r="C374" s="3">
        <v>198</v>
      </c>
      <c r="D374" s="3">
        <v>0</v>
      </c>
      <c r="E374" s="3">
        <v>0</v>
      </c>
      <c r="F374" s="3">
        <v>0</v>
      </c>
      <c r="G374" s="3">
        <v>18</v>
      </c>
      <c r="H374" s="3">
        <v>0</v>
      </c>
      <c r="I374" s="3">
        <v>32</v>
      </c>
      <c r="J374" s="3">
        <v>0</v>
      </c>
      <c r="K374" s="95">
        <f t="shared" si="165"/>
        <v>248</v>
      </c>
      <c r="L374" s="96">
        <f t="shared" si="166"/>
        <v>0</v>
      </c>
    </row>
    <row r="375" spans="1:14" ht="15.75" thickBot="1">
      <c r="A375" s="6">
        <v>8</v>
      </c>
      <c r="B375" s="11" t="s">
        <v>17</v>
      </c>
      <c r="C375" s="3">
        <v>218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80</v>
      </c>
      <c r="J375" s="3">
        <v>0</v>
      </c>
      <c r="K375" s="95">
        <f t="shared" si="165"/>
        <v>298</v>
      </c>
      <c r="L375" s="96">
        <f t="shared" si="166"/>
        <v>0</v>
      </c>
    </row>
    <row r="376" spans="1:14" ht="15.75" thickBot="1">
      <c r="A376" s="6">
        <v>9</v>
      </c>
      <c r="B376" s="11" t="s">
        <v>18</v>
      </c>
      <c r="C376" s="3">
        <v>100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95">
        <f t="shared" si="165"/>
        <v>100</v>
      </c>
      <c r="L376" s="96">
        <f t="shared" si="166"/>
        <v>0</v>
      </c>
    </row>
    <row r="377" spans="1:14" ht="15.75" thickBot="1">
      <c r="A377" s="6">
        <v>10</v>
      </c>
      <c r="B377" s="11" t="s">
        <v>20</v>
      </c>
      <c r="C377" s="3">
        <v>16475</v>
      </c>
      <c r="D377" s="3">
        <v>3735</v>
      </c>
      <c r="E377" s="3">
        <v>13880</v>
      </c>
      <c r="F377" s="3">
        <v>114</v>
      </c>
      <c r="G377" s="3">
        <v>1145</v>
      </c>
      <c r="H377" s="3">
        <v>30</v>
      </c>
      <c r="I377" s="3">
        <v>0</v>
      </c>
      <c r="J377" s="3">
        <v>0</v>
      </c>
      <c r="K377" s="95">
        <f t="shared" si="165"/>
        <v>31500</v>
      </c>
      <c r="L377" s="96">
        <f t="shared" si="166"/>
        <v>3879</v>
      </c>
    </row>
    <row r="378" spans="1:14" s="103" customFormat="1" ht="15.75" thickBot="1">
      <c r="A378" s="97">
        <v>11</v>
      </c>
      <c r="B378" s="98" t="s">
        <v>21</v>
      </c>
      <c r="C378" s="99">
        <f>SUM(C369:C377)</f>
        <v>22876</v>
      </c>
      <c r="D378" s="99">
        <f t="shared" ref="D378:L378" si="167">SUM(D369:D377)</f>
        <v>9345</v>
      </c>
      <c r="E378" s="99">
        <f t="shared" si="167"/>
        <v>14170</v>
      </c>
      <c r="F378" s="99">
        <f t="shared" si="167"/>
        <v>145</v>
      </c>
      <c r="G378" s="99">
        <f t="shared" si="167"/>
        <v>1389</v>
      </c>
      <c r="H378" s="99">
        <f t="shared" si="167"/>
        <v>43</v>
      </c>
      <c r="I378" s="99">
        <f t="shared" si="167"/>
        <v>825</v>
      </c>
      <c r="J378" s="99">
        <f t="shared" si="167"/>
        <v>0</v>
      </c>
      <c r="K378" s="100">
        <f t="shared" si="167"/>
        <v>39260</v>
      </c>
      <c r="L378" s="100">
        <f t="shared" si="167"/>
        <v>9533</v>
      </c>
      <c r="M378" s="104">
        <f>K378-(C378+E378+G378+I378)</f>
        <v>0</v>
      </c>
      <c r="N378" s="104">
        <f>L378-(D378+F378+H378+J378)</f>
        <v>0</v>
      </c>
    </row>
    <row r="379" spans="1:14" ht="15.75" thickBot="1">
      <c r="A379" s="6">
        <v>12</v>
      </c>
      <c r="B379" s="12" t="s">
        <v>22</v>
      </c>
      <c r="C379" s="3">
        <v>0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95">
        <f>C379+E379+G379+I379</f>
        <v>0</v>
      </c>
      <c r="L379" s="96">
        <f t="shared" ref="L379" si="168">D379+F379+H379+J379</f>
        <v>0</v>
      </c>
    </row>
    <row r="380" spans="1:14" ht="15.75" thickBot="1">
      <c r="A380" s="13">
        <v>13</v>
      </c>
      <c r="B380" s="14" t="s">
        <v>1</v>
      </c>
      <c r="C380" s="3">
        <v>1588</v>
      </c>
      <c r="D380" s="3">
        <v>0</v>
      </c>
      <c r="E380" s="3">
        <v>0</v>
      </c>
      <c r="F380" s="3">
        <v>0</v>
      </c>
      <c r="G380" s="3">
        <v>225</v>
      </c>
      <c r="H380" s="3">
        <v>0</v>
      </c>
      <c r="I380" s="3">
        <v>80</v>
      </c>
      <c r="J380" s="3">
        <v>0</v>
      </c>
      <c r="K380" s="95">
        <f t="shared" ref="K380:K381" si="169">C380+E380+G380+I380</f>
        <v>1893</v>
      </c>
      <c r="L380" s="96">
        <f t="shared" ref="L380:L381" si="170">D380+F380+H380+J380</f>
        <v>0</v>
      </c>
    </row>
    <row r="381" spans="1:14" ht="15.75" thickBot="1">
      <c r="A381" s="15">
        <v>14</v>
      </c>
      <c r="B381" s="16" t="s">
        <v>23</v>
      </c>
      <c r="C381" s="3">
        <v>0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95">
        <f t="shared" si="169"/>
        <v>0</v>
      </c>
      <c r="L381" s="96">
        <f t="shared" si="170"/>
        <v>0</v>
      </c>
    </row>
    <row r="382" spans="1:14" s="103" customFormat="1" ht="15.75" thickBot="1">
      <c r="A382" s="97">
        <v>15</v>
      </c>
      <c r="B382" s="98" t="s">
        <v>24</v>
      </c>
      <c r="C382" s="100">
        <f>SUM(C379:C381)</f>
        <v>1588</v>
      </c>
      <c r="D382" s="100">
        <f t="shared" ref="D382:L382" si="171">SUM(D379:D381)</f>
        <v>0</v>
      </c>
      <c r="E382" s="100">
        <f t="shared" si="171"/>
        <v>0</v>
      </c>
      <c r="F382" s="100">
        <f t="shared" si="171"/>
        <v>0</v>
      </c>
      <c r="G382" s="100">
        <f t="shared" si="171"/>
        <v>225</v>
      </c>
      <c r="H382" s="100">
        <f t="shared" si="171"/>
        <v>0</v>
      </c>
      <c r="I382" s="100">
        <f t="shared" si="171"/>
        <v>80</v>
      </c>
      <c r="J382" s="100">
        <f t="shared" si="171"/>
        <v>0</v>
      </c>
      <c r="K382" s="100">
        <f t="shared" si="171"/>
        <v>1893</v>
      </c>
      <c r="L382" s="100">
        <f t="shared" si="171"/>
        <v>0</v>
      </c>
      <c r="M382" s="104">
        <f>K382-(C382+E382+G382+I382)</f>
        <v>0</v>
      </c>
      <c r="N382" s="104">
        <f>L382-(D382+F382+H382+J382)</f>
        <v>0</v>
      </c>
    </row>
    <row r="383" spans="1:14" ht="15.75" thickBot="1">
      <c r="A383" s="6">
        <v>16</v>
      </c>
      <c r="B383" s="11" t="s">
        <v>25</v>
      </c>
      <c r="C383" s="7">
        <v>0</v>
      </c>
      <c r="D383" s="7"/>
      <c r="E383" s="7"/>
      <c r="F383" s="7"/>
      <c r="G383" s="7"/>
      <c r="H383" s="7"/>
      <c r="I383" s="7"/>
      <c r="J383" s="7"/>
      <c r="K383" s="95">
        <f>C383+E383+G383+I383</f>
        <v>0</v>
      </c>
      <c r="L383" s="96">
        <f t="shared" ref="L383" si="172">D383+F383+H383+J383</f>
        <v>0</v>
      </c>
    </row>
    <row r="384" spans="1:14" ht="15.75" thickBot="1">
      <c r="A384" s="6">
        <v>17</v>
      </c>
      <c r="B384" s="11" t="s">
        <v>26</v>
      </c>
      <c r="C384" s="7">
        <v>0</v>
      </c>
      <c r="D384" s="7">
        <v>1875</v>
      </c>
      <c r="E384" s="7">
        <v>0</v>
      </c>
      <c r="F384" s="7">
        <v>40</v>
      </c>
      <c r="G384" s="7">
        <v>0</v>
      </c>
      <c r="H384" s="7">
        <v>174</v>
      </c>
      <c r="I384" s="7">
        <v>0</v>
      </c>
      <c r="J384" s="7">
        <v>0</v>
      </c>
      <c r="K384" s="10">
        <f>C384+E384+G384+I384</f>
        <v>0</v>
      </c>
      <c r="L384" s="10">
        <f>D384+F384+H384+J384</f>
        <v>2089</v>
      </c>
    </row>
    <row r="385" spans="1:14" s="103" customFormat="1" ht="26.25" thickBot="1">
      <c r="A385" s="97">
        <v>18</v>
      </c>
      <c r="B385" s="98" t="s">
        <v>27</v>
      </c>
      <c r="C385" s="100">
        <f>SUM(C383:C384)</f>
        <v>0</v>
      </c>
      <c r="D385" s="100">
        <f t="shared" ref="D385:L385" si="173">SUM(D383:D384)</f>
        <v>1875</v>
      </c>
      <c r="E385" s="100">
        <f t="shared" si="173"/>
        <v>0</v>
      </c>
      <c r="F385" s="100">
        <f t="shared" si="173"/>
        <v>40</v>
      </c>
      <c r="G385" s="100">
        <f t="shared" si="173"/>
        <v>0</v>
      </c>
      <c r="H385" s="100">
        <f t="shared" si="173"/>
        <v>174</v>
      </c>
      <c r="I385" s="100">
        <f t="shared" si="173"/>
        <v>0</v>
      </c>
      <c r="J385" s="100">
        <f t="shared" si="173"/>
        <v>0</v>
      </c>
      <c r="K385" s="100">
        <f t="shared" si="173"/>
        <v>0</v>
      </c>
      <c r="L385" s="100">
        <f t="shared" si="173"/>
        <v>2089</v>
      </c>
      <c r="M385" s="104">
        <f t="shared" ref="M385:N387" si="174">K385-(C385+E385+G385+I385)</f>
        <v>0</v>
      </c>
      <c r="N385" s="104">
        <f t="shared" si="174"/>
        <v>0</v>
      </c>
    </row>
    <row r="386" spans="1:14" ht="26.25" thickBot="1">
      <c r="A386" s="8">
        <v>19</v>
      </c>
      <c r="B386" s="9" t="s">
        <v>28</v>
      </c>
      <c r="C386" s="10">
        <f>C378+C382+C385</f>
        <v>24464</v>
      </c>
      <c r="D386" s="10">
        <f t="shared" ref="D386:L386" si="175">D378+D382+D385</f>
        <v>11220</v>
      </c>
      <c r="E386" s="10">
        <f t="shared" si="175"/>
        <v>14170</v>
      </c>
      <c r="F386" s="10">
        <f t="shared" si="175"/>
        <v>185</v>
      </c>
      <c r="G386" s="10">
        <f t="shared" si="175"/>
        <v>1614</v>
      </c>
      <c r="H386" s="10">
        <f t="shared" si="175"/>
        <v>217</v>
      </c>
      <c r="I386" s="10">
        <f t="shared" si="175"/>
        <v>905</v>
      </c>
      <c r="J386" s="10">
        <f t="shared" si="175"/>
        <v>0</v>
      </c>
      <c r="K386" s="10">
        <f t="shared" si="175"/>
        <v>41153</v>
      </c>
      <c r="L386" s="10">
        <f t="shared" si="175"/>
        <v>11622</v>
      </c>
      <c r="M386" s="37">
        <f t="shared" si="174"/>
        <v>0</v>
      </c>
      <c r="N386" s="37">
        <f t="shared" si="174"/>
        <v>0</v>
      </c>
    </row>
    <row r="387" spans="1:14" s="144" customFormat="1" ht="15.75" thickBot="1">
      <c r="A387" s="139">
        <v>20</v>
      </c>
      <c r="B387" s="140" t="s">
        <v>29</v>
      </c>
      <c r="C387" s="141">
        <f>C386+C367</f>
        <v>177196</v>
      </c>
      <c r="D387" s="142">
        <f t="shared" ref="D387:L387" si="176">D367+D386</f>
        <v>213123</v>
      </c>
      <c r="E387" s="142">
        <f t="shared" si="176"/>
        <v>94870</v>
      </c>
      <c r="F387" s="142">
        <f t="shared" si="176"/>
        <v>33767</v>
      </c>
      <c r="G387" s="142">
        <f t="shared" si="176"/>
        <v>13999</v>
      </c>
      <c r="H387" s="142">
        <f t="shared" si="176"/>
        <v>14781</v>
      </c>
      <c r="I387" s="142">
        <f t="shared" si="176"/>
        <v>905</v>
      </c>
      <c r="J387" s="142">
        <f t="shared" si="176"/>
        <v>0</v>
      </c>
      <c r="K387" s="142">
        <f t="shared" si="176"/>
        <v>286970</v>
      </c>
      <c r="L387" s="142">
        <f t="shared" si="176"/>
        <v>261671</v>
      </c>
      <c r="M387" s="145">
        <f t="shared" si="174"/>
        <v>0</v>
      </c>
      <c r="N387" s="145">
        <f t="shared" si="174"/>
        <v>0</v>
      </c>
    </row>
    <row r="388" spans="1:14" ht="19.5" thickBot="1">
      <c r="A388" s="163"/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  <c r="L388" s="165"/>
    </row>
    <row r="389" spans="1:14" ht="18.75">
      <c r="A389" s="17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</row>
    <row r="390" spans="1:14" ht="18.75">
      <c r="A390" s="17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</row>
    <row r="391" spans="1:14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1:14" ht="19.5" thickBot="1">
      <c r="A392" s="5"/>
      <c r="B392" s="156" t="s">
        <v>43</v>
      </c>
      <c r="C392" s="157"/>
      <c r="D392" s="4"/>
      <c r="E392" s="4"/>
      <c r="F392" s="4"/>
      <c r="G392" s="4"/>
      <c r="H392" s="4"/>
      <c r="I392" s="4"/>
      <c r="J392" s="4"/>
      <c r="K392" s="4"/>
      <c r="L392" s="4"/>
    </row>
    <row r="393" spans="1:14" ht="16.5" thickBot="1">
      <c r="A393" s="158" t="s">
        <v>19</v>
      </c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  <c r="L393" s="160"/>
    </row>
    <row r="394" spans="1:14" ht="16.5" thickBot="1">
      <c r="A394" s="158" t="s">
        <v>54</v>
      </c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L394" s="160"/>
    </row>
    <row r="395" spans="1:14" ht="15.75" thickBot="1">
      <c r="A395" s="6"/>
      <c r="B395" s="7"/>
      <c r="C395" s="161" t="s">
        <v>4</v>
      </c>
      <c r="D395" s="162"/>
      <c r="E395" s="161" t="s">
        <v>5</v>
      </c>
      <c r="F395" s="162"/>
      <c r="G395" s="161" t="s">
        <v>6</v>
      </c>
      <c r="H395" s="162"/>
      <c r="I395" s="161" t="s">
        <v>7</v>
      </c>
      <c r="J395" s="162"/>
      <c r="K395" s="161" t="s">
        <v>0</v>
      </c>
      <c r="L395" s="162"/>
    </row>
    <row r="396" spans="1:14" ht="15.75" thickBot="1">
      <c r="A396" s="6"/>
      <c r="B396" s="7"/>
      <c r="C396" s="7" t="s">
        <v>2</v>
      </c>
      <c r="D396" s="7" t="s">
        <v>8</v>
      </c>
      <c r="E396" s="7" t="s">
        <v>9</v>
      </c>
      <c r="F396" s="7" t="s">
        <v>8</v>
      </c>
      <c r="G396" s="7" t="s">
        <v>2</v>
      </c>
      <c r="H396" s="7" t="s">
        <v>8</v>
      </c>
      <c r="I396" s="7" t="s">
        <v>2</v>
      </c>
      <c r="J396" s="7" t="s">
        <v>8</v>
      </c>
      <c r="K396" s="7" t="s">
        <v>2</v>
      </c>
      <c r="L396" s="7" t="s">
        <v>8</v>
      </c>
    </row>
    <row r="397" spans="1:14" ht="18.75" thickBot="1">
      <c r="A397" s="8">
        <v>1</v>
      </c>
      <c r="B397" s="9" t="s">
        <v>10</v>
      </c>
      <c r="C397" s="53">
        <v>246696</v>
      </c>
      <c r="D397" s="54">
        <v>439775</v>
      </c>
      <c r="E397" s="53">
        <v>102093</v>
      </c>
      <c r="F397" s="54">
        <v>57187</v>
      </c>
      <c r="G397" s="54">
        <v>10500</v>
      </c>
      <c r="H397" s="54">
        <v>21775</v>
      </c>
      <c r="I397" s="54"/>
      <c r="J397" s="54"/>
      <c r="K397" s="95">
        <f>C397+E397+G397+I397</f>
        <v>359289</v>
      </c>
      <c r="L397" s="96">
        <f t="shared" ref="L397" si="177">D397+F397+H397+J397</f>
        <v>518737</v>
      </c>
      <c r="M397" s="37">
        <f>K397-(C397+E397+G397+I397)</f>
        <v>0</v>
      </c>
      <c r="N397" s="37">
        <f>L397-(D397+F397+H397+J397)</f>
        <v>0</v>
      </c>
    </row>
    <row r="398" spans="1:14" ht="18.75" thickBot="1">
      <c r="A398" s="8"/>
      <c r="B398" s="9" t="s">
        <v>11</v>
      </c>
      <c r="C398" s="55">
        <v>0</v>
      </c>
      <c r="D398" s="56"/>
      <c r="E398" s="57">
        <v>0</v>
      </c>
      <c r="F398" s="56"/>
      <c r="G398" s="56">
        <v>0</v>
      </c>
      <c r="H398" s="56"/>
      <c r="I398" s="56"/>
      <c r="J398" s="58"/>
      <c r="K398" s="95">
        <f t="shared" ref="K398:K407" si="178">C398+E398+G398+I398</f>
        <v>0</v>
      </c>
      <c r="L398" s="96">
        <f t="shared" ref="L398:L407" si="179">D398+F398+H398+J398</f>
        <v>0</v>
      </c>
    </row>
    <row r="399" spans="1:14" ht="18.75" thickBot="1">
      <c r="A399" s="6">
        <v>2</v>
      </c>
      <c r="B399" s="11" t="s">
        <v>12</v>
      </c>
      <c r="C399" s="53">
        <v>9288</v>
      </c>
      <c r="D399" s="54">
        <v>1764</v>
      </c>
      <c r="E399" s="53">
        <v>1923</v>
      </c>
      <c r="F399" s="54">
        <v>580</v>
      </c>
      <c r="G399" s="53">
        <v>165</v>
      </c>
      <c r="H399" s="54">
        <v>20</v>
      </c>
      <c r="I399" s="53"/>
      <c r="J399" s="54"/>
      <c r="K399" s="95">
        <f t="shared" si="178"/>
        <v>11376</v>
      </c>
      <c r="L399" s="96">
        <f t="shared" si="179"/>
        <v>2364</v>
      </c>
      <c r="N399" s="38"/>
    </row>
    <row r="400" spans="1:14" ht="18.75" thickBot="1">
      <c r="A400" s="6">
        <v>3</v>
      </c>
      <c r="B400" s="11" t="s">
        <v>13</v>
      </c>
      <c r="C400" s="53">
        <v>16491</v>
      </c>
      <c r="D400" s="54">
        <v>1132</v>
      </c>
      <c r="E400" s="53">
        <v>2634</v>
      </c>
      <c r="F400" s="54">
        <v>610</v>
      </c>
      <c r="G400" s="53">
        <v>405</v>
      </c>
      <c r="H400" s="54">
        <v>10</v>
      </c>
      <c r="I400" s="53"/>
      <c r="J400" s="54"/>
      <c r="K400" s="95">
        <f t="shared" si="178"/>
        <v>19530</v>
      </c>
      <c r="L400" s="96">
        <f t="shared" si="179"/>
        <v>1752</v>
      </c>
    </row>
    <row r="401" spans="1:14" ht="18.75" thickBot="1">
      <c r="A401" s="6">
        <v>4</v>
      </c>
      <c r="B401" s="11" t="s">
        <v>3</v>
      </c>
      <c r="C401" s="53">
        <v>6795</v>
      </c>
      <c r="D401" s="54">
        <v>65</v>
      </c>
      <c r="E401" s="53">
        <v>813</v>
      </c>
      <c r="F401" s="54">
        <v>76</v>
      </c>
      <c r="G401" s="54">
        <v>114</v>
      </c>
      <c r="H401" s="54">
        <v>0</v>
      </c>
      <c r="I401" s="53"/>
      <c r="J401" s="54"/>
      <c r="K401" s="95">
        <f t="shared" si="178"/>
        <v>7722</v>
      </c>
      <c r="L401" s="96">
        <f t="shared" si="179"/>
        <v>141</v>
      </c>
    </row>
    <row r="402" spans="1:14" ht="18.75" thickBot="1">
      <c r="A402" s="6">
        <v>5</v>
      </c>
      <c r="B402" s="11" t="s">
        <v>14</v>
      </c>
      <c r="C402" s="53">
        <v>5403</v>
      </c>
      <c r="D402" s="54">
        <v>140</v>
      </c>
      <c r="E402" s="53">
        <v>1566</v>
      </c>
      <c r="F402" s="54">
        <v>40</v>
      </c>
      <c r="G402" s="53">
        <v>48</v>
      </c>
      <c r="H402" s="54">
        <v>0</v>
      </c>
      <c r="I402" s="53"/>
      <c r="J402" s="54"/>
      <c r="K402" s="95">
        <f t="shared" si="178"/>
        <v>7017</v>
      </c>
      <c r="L402" s="96">
        <f t="shared" si="179"/>
        <v>180</v>
      </c>
    </row>
    <row r="403" spans="1:14" ht="18.75" thickBot="1">
      <c r="A403" s="6">
        <v>6</v>
      </c>
      <c r="B403" s="11" t="s">
        <v>15</v>
      </c>
      <c r="C403" s="53">
        <v>15162</v>
      </c>
      <c r="D403" s="54">
        <v>46</v>
      </c>
      <c r="E403" s="53">
        <v>3048</v>
      </c>
      <c r="F403" s="54">
        <v>355</v>
      </c>
      <c r="G403" s="54">
        <v>921</v>
      </c>
      <c r="H403" s="54">
        <v>715</v>
      </c>
      <c r="I403" s="53"/>
      <c r="J403" s="54"/>
      <c r="K403" s="95">
        <f t="shared" si="178"/>
        <v>19131</v>
      </c>
      <c r="L403" s="96">
        <f t="shared" si="179"/>
        <v>1116</v>
      </c>
    </row>
    <row r="404" spans="1:14" ht="18.75" thickBot="1">
      <c r="A404" s="6">
        <v>7</v>
      </c>
      <c r="B404" s="11" t="s">
        <v>16</v>
      </c>
      <c r="C404" s="53">
        <v>10281</v>
      </c>
      <c r="D404" s="54">
        <v>0</v>
      </c>
      <c r="E404" s="53">
        <v>2310</v>
      </c>
      <c r="F404" s="54">
        <v>0</v>
      </c>
      <c r="G404" s="54">
        <v>636</v>
      </c>
      <c r="H404" s="54">
        <v>0</v>
      </c>
      <c r="I404" s="53"/>
      <c r="J404" s="54"/>
      <c r="K404" s="95">
        <f t="shared" si="178"/>
        <v>13227</v>
      </c>
      <c r="L404" s="96">
        <f t="shared" si="179"/>
        <v>0</v>
      </c>
    </row>
    <row r="405" spans="1:14" ht="18.75" thickBot="1">
      <c r="A405" s="6">
        <v>8</v>
      </c>
      <c r="B405" s="11" t="s">
        <v>17</v>
      </c>
      <c r="C405" s="53">
        <v>3516</v>
      </c>
      <c r="D405" s="54">
        <v>12</v>
      </c>
      <c r="E405" s="53">
        <v>399</v>
      </c>
      <c r="F405" s="54">
        <v>0</v>
      </c>
      <c r="G405" s="54">
        <v>306</v>
      </c>
      <c r="H405" s="54">
        <v>8</v>
      </c>
      <c r="I405" s="53"/>
      <c r="J405" s="54"/>
      <c r="K405" s="95">
        <f t="shared" si="178"/>
        <v>4221</v>
      </c>
      <c r="L405" s="96">
        <f t="shared" si="179"/>
        <v>20</v>
      </c>
    </row>
    <row r="406" spans="1:14" ht="18.75" thickBot="1">
      <c r="A406" s="6">
        <v>9</v>
      </c>
      <c r="B406" s="11" t="s">
        <v>18</v>
      </c>
      <c r="C406" s="53">
        <v>8163</v>
      </c>
      <c r="D406" s="54">
        <v>0</v>
      </c>
      <c r="E406" s="53">
        <v>1188</v>
      </c>
      <c r="F406" s="54">
        <v>0</v>
      </c>
      <c r="G406" s="54">
        <v>597</v>
      </c>
      <c r="H406" s="54">
        <v>4</v>
      </c>
      <c r="I406" s="53"/>
      <c r="J406" s="54"/>
      <c r="K406" s="95">
        <f t="shared" si="178"/>
        <v>9948</v>
      </c>
      <c r="L406" s="96">
        <f t="shared" si="179"/>
        <v>4</v>
      </c>
    </row>
    <row r="407" spans="1:14" ht="18.75" thickBot="1">
      <c r="A407" s="6">
        <v>10</v>
      </c>
      <c r="B407" s="11" t="s">
        <v>20</v>
      </c>
      <c r="C407" s="53">
        <v>8799</v>
      </c>
      <c r="D407" s="54">
        <v>5014</v>
      </c>
      <c r="E407" s="53">
        <v>3759</v>
      </c>
      <c r="F407" s="54">
        <v>524</v>
      </c>
      <c r="G407" s="53">
        <v>150</v>
      </c>
      <c r="H407" s="54">
        <v>45</v>
      </c>
      <c r="I407" s="53"/>
      <c r="J407" s="54"/>
      <c r="K407" s="95">
        <f t="shared" si="178"/>
        <v>12708</v>
      </c>
      <c r="L407" s="96">
        <f t="shared" si="179"/>
        <v>5583</v>
      </c>
    </row>
    <row r="408" spans="1:14" s="103" customFormat="1" ht="18.75" thickBot="1">
      <c r="A408" s="97">
        <v>11</v>
      </c>
      <c r="B408" s="98" t="s">
        <v>21</v>
      </c>
      <c r="C408" s="108">
        <f>SUM(C399:C407)</f>
        <v>83898</v>
      </c>
      <c r="D408" s="108">
        <f t="shared" ref="D408:L408" si="180">SUM(D399:D407)</f>
        <v>8173</v>
      </c>
      <c r="E408" s="109">
        <f t="shared" si="180"/>
        <v>17640</v>
      </c>
      <c r="F408" s="108">
        <f t="shared" si="180"/>
        <v>2185</v>
      </c>
      <c r="G408" s="108">
        <f t="shared" si="180"/>
        <v>3342</v>
      </c>
      <c r="H408" s="108">
        <f t="shared" si="180"/>
        <v>802</v>
      </c>
      <c r="I408" s="109">
        <f t="shared" si="180"/>
        <v>0</v>
      </c>
      <c r="J408" s="108">
        <f t="shared" si="180"/>
        <v>0</v>
      </c>
      <c r="K408" s="100">
        <f t="shared" si="180"/>
        <v>104880</v>
      </c>
      <c r="L408" s="101">
        <f t="shared" si="180"/>
        <v>11160</v>
      </c>
      <c r="M408" s="104">
        <f>K408-(C408+E408+G408+I408)</f>
        <v>0</v>
      </c>
      <c r="N408" s="104">
        <f>L408-(D408+F408+H408+J408)</f>
        <v>0</v>
      </c>
    </row>
    <row r="409" spans="1:14" ht="18.75" thickBot="1">
      <c r="A409" s="6">
        <v>12</v>
      </c>
      <c r="B409" s="12" t="s">
        <v>22</v>
      </c>
      <c r="C409" s="53">
        <v>22845</v>
      </c>
      <c r="D409" s="54">
        <v>2540</v>
      </c>
      <c r="E409" s="53">
        <v>1509</v>
      </c>
      <c r="F409" s="54">
        <v>256</v>
      </c>
      <c r="G409" s="54">
        <v>765</v>
      </c>
      <c r="H409" s="54">
        <v>0</v>
      </c>
      <c r="I409" s="53"/>
      <c r="J409" s="54"/>
      <c r="K409" s="95">
        <f>C409+E409+G409+I409</f>
        <v>25119</v>
      </c>
      <c r="L409" s="96">
        <f t="shared" ref="L409" si="181">D409+F409+H409+J409</f>
        <v>2796</v>
      </c>
    </row>
    <row r="410" spans="1:14" ht="18.75" thickBot="1">
      <c r="A410" s="13">
        <v>13</v>
      </c>
      <c r="B410" s="14" t="s">
        <v>1</v>
      </c>
      <c r="C410" s="53">
        <v>3873</v>
      </c>
      <c r="D410" s="54">
        <v>358</v>
      </c>
      <c r="E410" s="53">
        <v>465</v>
      </c>
      <c r="F410" s="54">
        <v>24</v>
      </c>
      <c r="G410" s="53">
        <v>75</v>
      </c>
      <c r="H410" s="54">
        <v>0</v>
      </c>
      <c r="I410" s="53"/>
      <c r="J410" s="54"/>
      <c r="K410" s="95">
        <f t="shared" ref="K410:K411" si="182">C410+E410+G410+I410</f>
        <v>4413</v>
      </c>
      <c r="L410" s="96">
        <f t="shared" ref="L410:L411" si="183">D410+F410+H410+J410</f>
        <v>382</v>
      </c>
    </row>
    <row r="411" spans="1:14" ht="18.75" thickBot="1">
      <c r="A411" s="15">
        <v>14</v>
      </c>
      <c r="B411" s="16" t="s">
        <v>23</v>
      </c>
      <c r="C411" s="53">
        <v>4260</v>
      </c>
      <c r="D411" s="54">
        <v>37</v>
      </c>
      <c r="E411" s="53">
        <v>768</v>
      </c>
      <c r="F411" s="54">
        <v>320</v>
      </c>
      <c r="G411" s="53">
        <v>111</v>
      </c>
      <c r="H411" s="54">
        <v>65</v>
      </c>
      <c r="I411" s="53"/>
      <c r="J411" s="54"/>
      <c r="K411" s="95">
        <f t="shared" si="182"/>
        <v>5139</v>
      </c>
      <c r="L411" s="96">
        <f t="shared" si="183"/>
        <v>422</v>
      </c>
    </row>
    <row r="412" spans="1:14" s="103" customFormat="1" ht="18.75" thickBot="1">
      <c r="A412" s="97">
        <v>15</v>
      </c>
      <c r="B412" s="98" t="s">
        <v>24</v>
      </c>
      <c r="C412" s="108">
        <f>SUM(C409:C411)</f>
        <v>30978</v>
      </c>
      <c r="D412" s="108">
        <f t="shared" ref="D412:L412" si="184">SUM(D409:D411)</f>
        <v>2935</v>
      </c>
      <c r="E412" s="109">
        <f t="shared" si="184"/>
        <v>2742</v>
      </c>
      <c r="F412" s="108">
        <f t="shared" si="184"/>
        <v>600</v>
      </c>
      <c r="G412" s="109">
        <f t="shared" si="184"/>
        <v>951</v>
      </c>
      <c r="H412" s="108">
        <f t="shared" si="184"/>
        <v>65</v>
      </c>
      <c r="I412" s="109">
        <f t="shared" si="184"/>
        <v>0</v>
      </c>
      <c r="J412" s="108">
        <f t="shared" si="184"/>
        <v>0</v>
      </c>
      <c r="K412" s="100">
        <f t="shared" si="184"/>
        <v>34671</v>
      </c>
      <c r="L412" s="101">
        <f t="shared" si="184"/>
        <v>3600</v>
      </c>
      <c r="M412" s="104">
        <f>K412-(C412+E412+G412+I412)</f>
        <v>0</v>
      </c>
      <c r="N412" s="104">
        <f>L412-(D412+F412+H412+J412)</f>
        <v>0</v>
      </c>
    </row>
    <row r="413" spans="1:14" ht="18.75" thickBot="1">
      <c r="A413" s="6">
        <v>16</v>
      </c>
      <c r="B413" s="11" t="s">
        <v>25</v>
      </c>
      <c r="C413" s="53">
        <v>24642</v>
      </c>
      <c r="D413" s="54">
        <v>1256</v>
      </c>
      <c r="E413" s="53">
        <v>1566</v>
      </c>
      <c r="F413" s="54">
        <v>104</v>
      </c>
      <c r="G413" s="53">
        <v>930</v>
      </c>
      <c r="H413" s="54">
        <v>0</v>
      </c>
      <c r="I413" s="53"/>
      <c r="J413" s="54"/>
      <c r="K413" s="95">
        <f>C413+E413+G413+I413</f>
        <v>27138</v>
      </c>
      <c r="L413" s="96">
        <f t="shared" ref="L413" si="185">D413+F413+H413+J413</f>
        <v>1360</v>
      </c>
    </row>
    <row r="414" spans="1:14" ht="18.75" thickBot="1">
      <c r="A414" s="6">
        <v>17</v>
      </c>
      <c r="B414" s="11" t="s">
        <v>26</v>
      </c>
      <c r="C414" s="53">
        <v>12306</v>
      </c>
      <c r="D414" s="54">
        <v>878</v>
      </c>
      <c r="E414" s="53">
        <v>5037</v>
      </c>
      <c r="F414" s="54">
        <v>354</v>
      </c>
      <c r="G414" s="54">
        <v>405</v>
      </c>
      <c r="H414" s="54">
        <v>0</v>
      </c>
      <c r="I414" s="53"/>
      <c r="J414" s="54"/>
      <c r="K414" s="95">
        <f>C414+E414+G414+I414</f>
        <v>17748</v>
      </c>
      <c r="L414" s="96">
        <f t="shared" ref="L414" si="186">D414+F414+H414+J414</f>
        <v>1232</v>
      </c>
    </row>
    <row r="415" spans="1:14" s="103" customFormat="1" ht="26.25" thickBot="1">
      <c r="A415" s="97">
        <v>18</v>
      </c>
      <c r="B415" s="98" t="s">
        <v>27</v>
      </c>
      <c r="C415" s="100">
        <f>SUM(C413:C414)</f>
        <v>36948</v>
      </c>
      <c r="D415" s="100">
        <f t="shared" ref="D415:L415" si="187">SUM(D413:D414)</f>
        <v>2134</v>
      </c>
      <c r="E415" s="100">
        <f t="shared" si="187"/>
        <v>6603</v>
      </c>
      <c r="F415" s="100">
        <f t="shared" si="187"/>
        <v>458</v>
      </c>
      <c r="G415" s="100">
        <f t="shared" si="187"/>
        <v>1335</v>
      </c>
      <c r="H415" s="100">
        <f t="shared" si="187"/>
        <v>0</v>
      </c>
      <c r="I415" s="100">
        <f t="shared" si="187"/>
        <v>0</v>
      </c>
      <c r="J415" s="101">
        <f t="shared" si="187"/>
        <v>0</v>
      </c>
      <c r="K415" s="101">
        <f t="shared" si="187"/>
        <v>44886</v>
      </c>
      <c r="L415" s="101">
        <f t="shared" si="187"/>
        <v>2592</v>
      </c>
      <c r="M415" s="104">
        <f t="shared" ref="M415:N417" si="188">K415-(C415+E415+G415+I415)</f>
        <v>0</v>
      </c>
      <c r="N415" s="104">
        <f t="shared" si="188"/>
        <v>0</v>
      </c>
    </row>
    <row r="416" spans="1:14" ht="26.25" thickBot="1">
      <c r="A416" s="8">
        <v>19</v>
      </c>
      <c r="B416" s="9" t="s">
        <v>28</v>
      </c>
      <c r="C416" s="10">
        <f>C408+C412+C415</f>
        <v>151824</v>
      </c>
      <c r="D416" s="10">
        <f t="shared" ref="D416:L416" si="189">D408+D412+D415</f>
        <v>13242</v>
      </c>
      <c r="E416" s="10">
        <f t="shared" si="189"/>
        <v>26985</v>
      </c>
      <c r="F416" s="10">
        <f t="shared" si="189"/>
        <v>3243</v>
      </c>
      <c r="G416" s="10">
        <f t="shared" si="189"/>
        <v>5628</v>
      </c>
      <c r="H416" s="10">
        <f t="shared" si="189"/>
        <v>867</v>
      </c>
      <c r="I416" s="10">
        <f t="shared" si="189"/>
        <v>0</v>
      </c>
      <c r="J416" s="10">
        <f t="shared" si="189"/>
        <v>0</v>
      </c>
      <c r="K416" s="21">
        <f t="shared" si="189"/>
        <v>184437</v>
      </c>
      <c r="L416" s="21">
        <f t="shared" si="189"/>
        <v>17352</v>
      </c>
      <c r="M416" s="37">
        <f t="shared" si="188"/>
        <v>0</v>
      </c>
      <c r="N416" s="37">
        <f t="shared" si="188"/>
        <v>0</v>
      </c>
    </row>
    <row r="417" spans="1:14" s="144" customFormat="1" ht="15.75" thickBot="1">
      <c r="A417" s="139">
        <v>20</v>
      </c>
      <c r="B417" s="140" t="s">
        <v>29</v>
      </c>
      <c r="C417" s="141">
        <f>C416+C397</f>
        <v>398520</v>
      </c>
      <c r="D417" s="142">
        <f t="shared" ref="D417:L417" si="190">D397+D416</f>
        <v>453017</v>
      </c>
      <c r="E417" s="142">
        <f t="shared" si="190"/>
        <v>129078</v>
      </c>
      <c r="F417" s="142">
        <f t="shared" si="190"/>
        <v>60430</v>
      </c>
      <c r="G417" s="142">
        <f t="shared" si="190"/>
        <v>16128</v>
      </c>
      <c r="H417" s="142">
        <f t="shared" si="190"/>
        <v>22642</v>
      </c>
      <c r="I417" s="142">
        <f t="shared" si="190"/>
        <v>0</v>
      </c>
      <c r="J417" s="142">
        <f t="shared" si="190"/>
        <v>0</v>
      </c>
      <c r="K417" s="142">
        <f t="shared" si="190"/>
        <v>543726</v>
      </c>
      <c r="L417" s="141">
        <f t="shared" si="190"/>
        <v>536089</v>
      </c>
      <c r="M417" s="145">
        <f t="shared" si="188"/>
        <v>0</v>
      </c>
      <c r="N417" s="145">
        <f t="shared" si="188"/>
        <v>0</v>
      </c>
    </row>
    <row r="418" spans="1:14">
      <c r="A418" s="19"/>
      <c r="B418" s="20"/>
      <c r="C418" s="19"/>
      <c r="D418" s="19"/>
      <c r="E418" s="19"/>
      <c r="F418" s="19"/>
      <c r="G418" s="19"/>
      <c r="H418" s="19"/>
      <c r="I418" s="19"/>
      <c r="J418" s="19"/>
      <c r="K418" s="19"/>
      <c r="L418" s="19"/>
    </row>
    <row r="419" spans="1:14">
      <c r="A419" s="19"/>
      <c r="B419" s="20"/>
      <c r="C419" s="19"/>
      <c r="D419" s="19"/>
      <c r="E419" s="19"/>
      <c r="F419" s="19"/>
      <c r="G419" s="19"/>
      <c r="H419" s="19"/>
      <c r="I419" s="19"/>
      <c r="J419" s="19"/>
      <c r="K419" s="19"/>
      <c r="L419" s="19"/>
    </row>
    <row r="420" spans="1:14">
      <c r="A420" s="19"/>
      <c r="B420" s="20"/>
      <c r="C420" s="19"/>
      <c r="D420" s="19"/>
      <c r="E420" s="19"/>
      <c r="F420" s="19"/>
      <c r="G420" s="19"/>
      <c r="H420" s="19"/>
      <c r="I420" s="19"/>
      <c r="J420" s="19"/>
      <c r="K420" s="19"/>
      <c r="L420" s="19"/>
    </row>
    <row r="421" spans="1:1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1:14" ht="19.5" thickBot="1">
      <c r="A422" s="5"/>
      <c r="B422" s="166" t="s">
        <v>44</v>
      </c>
      <c r="C422" s="167"/>
      <c r="D422" s="4"/>
      <c r="E422" s="4"/>
      <c r="F422" s="4"/>
      <c r="G422" s="4"/>
      <c r="H422" s="4"/>
      <c r="I422" s="4"/>
      <c r="J422" s="4"/>
      <c r="K422" s="4"/>
      <c r="L422" s="4"/>
    </row>
    <row r="423" spans="1:14" ht="16.5" thickBot="1">
      <c r="A423" s="158" t="s">
        <v>19</v>
      </c>
      <c r="B423" s="159"/>
      <c r="C423" s="159"/>
      <c r="D423" s="159"/>
      <c r="E423" s="159"/>
      <c r="F423" s="159"/>
      <c r="G423" s="159"/>
      <c r="H423" s="159"/>
      <c r="I423" s="159"/>
      <c r="J423" s="159"/>
      <c r="K423" s="159"/>
      <c r="L423" s="160"/>
    </row>
    <row r="424" spans="1:14" ht="16.5" thickBot="1">
      <c r="A424" s="158" t="s">
        <v>54</v>
      </c>
      <c r="B424" s="159"/>
      <c r="C424" s="159"/>
      <c r="D424" s="159"/>
      <c r="E424" s="159"/>
      <c r="F424" s="159"/>
      <c r="G424" s="159"/>
      <c r="H424" s="159"/>
      <c r="I424" s="159"/>
      <c r="J424" s="159"/>
      <c r="K424" s="159"/>
      <c r="L424" s="160"/>
    </row>
    <row r="425" spans="1:14" ht="15.75" thickBot="1">
      <c r="A425" s="6"/>
      <c r="B425" s="7"/>
      <c r="C425" s="161" t="s">
        <v>4</v>
      </c>
      <c r="D425" s="162"/>
      <c r="E425" s="161" t="s">
        <v>5</v>
      </c>
      <c r="F425" s="162"/>
      <c r="G425" s="161" t="s">
        <v>6</v>
      </c>
      <c r="H425" s="162"/>
      <c r="I425" s="161" t="s">
        <v>7</v>
      </c>
      <c r="J425" s="162"/>
      <c r="K425" s="161" t="s">
        <v>0</v>
      </c>
      <c r="L425" s="162"/>
    </row>
    <row r="426" spans="1:14" ht="15.75" thickBot="1">
      <c r="A426" s="6"/>
      <c r="B426" s="7"/>
      <c r="C426" s="7" t="s">
        <v>2</v>
      </c>
      <c r="D426" s="7" t="s">
        <v>8</v>
      </c>
      <c r="E426" s="7" t="s">
        <v>9</v>
      </c>
      <c r="F426" s="7" t="s">
        <v>8</v>
      </c>
      <c r="G426" s="7" t="s">
        <v>2</v>
      </c>
      <c r="H426" s="7" t="s">
        <v>8</v>
      </c>
      <c r="I426" s="7" t="s">
        <v>2</v>
      </c>
      <c r="J426" s="7" t="s">
        <v>8</v>
      </c>
      <c r="K426" s="7" t="s">
        <v>2</v>
      </c>
      <c r="L426" s="7" t="s">
        <v>8</v>
      </c>
    </row>
    <row r="427" spans="1:14" ht="15.75" thickBot="1">
      <c r="A427" s="8">
        <v>1</v>
      </c>
      <c r="B427" s="9" t="s">
        <v>10</v>
      </c>
      <c r="C427" s="120">
        <v>126942</v>
      </c>
      <c r="D427" s="121">
        <v>50083</v>
      </c>
      <c r="E427" s="121">
        <v>23695</v>
      </c>
      <c r="F427" s="121">
        <v>15839</v>
      </c>
      <c r="G427" s="121">
        <v>15750</v>
      </c>
      <c r="H427" s="121">
        <v>24769</v>
      </c>
      <c r="I427" s="121">
        <v>0</v>
      </c>
      <c r="J427" s="121">
        <v>0</v>
      </c>
      <c r="K427" s="95">
        <f>C427+E427+G427+I427</f>
        <v>166387</v>
      </c>
      <c r="L427" s="96">
        <f t="shared" ref="L427" si="191">D427+F427+H427+J427</f>
        <v>90691</v>
      </c>
      <c r="M427" s="37">
        <f>K427-(C427+E427+G427+I427)</f>
        <v>0</v>
      </c>
      <c r="N427" s="37">
        <f>L427-(D427+F427+H427+J427)</f>
        <v>0</v>
      </c>
    </row>
    <row r="428" spans="1:14" ht="15.75" thickBot="1">
      <c r="A428" s="8"/>
      <c r="B428" s="9" t="s">
        <v>11</v>
      </c>
      <c r="C428" s="122"/>
      <c r="D428" s="123"/>
      <c r="E428" s="123"/>
      <c r="F428" s="123"/>
      <c r="G428" s="123"/>
      <c r="H428" s="123"/>
      <c r="I428" s="123"/>
      <c r="J428" s="124"/>
      <c r="K428" s="95">
        <f t="shared" ref="K428:K437" si="192">C428+E428+G428+I428</f>
        <v>0</v>
      </c>
      <c r="L428" s="96">
        <f t="shared" ref="L428:L437" si="193">D428+F428+H428+J428</f>
        <v>0</v>
      </c>
    </row>
    <row r="429" spans="1:14" ht="15.75" thickBot="1">
      <c r="A429" s="6">
        <v>2</v>
      </c>
      <c r="B429" s="11" t="s">
        <v>12</v>
      </c>
      <c r="C429" s="121">
        <v>950</v>
      </c>
      <c r="D429" s="121">
        <v>220</v>
      </c>
      <c r="E429" s="121">
        <v>70</v>
      </c>
      <c r="F429" s="121">
        <v>0</v>
      </c>
      <c r="G429" s="121">
        <v>88</v>
      </c>
      <c r="H429" s="121">
        <v>6</v>
      </c>
      <c r="I429" s="121">
        <v>40</v>
      </c>
      <c r="J429" s="121">
        <v>0</v>
      </c>
      <c r="K429" s="95">
        <f t="shared" si="192"/>
        <v>1148</v>
      </c>
      <c r="L429" s="96">
        <f t="shared" si="193"/>
        <v>226</v>
      </c>
      <c r="N429" s="38"/>
    </row>
    <row r="430" spans="1:14" ht="15.75" thickBot="1">
      <c r="A430" s="6">
        <v>3</v>
      </c>
      <c r="B430" s="11" t="s">
        <v>13</v>
      </c>
      <c r="C430" s="121">
        <v>5288</v>
      </c>
      <c r="D430" s="121">
        <v>2220</v>
      </c>
      <c r="E430" s="121">
        <v>424</v>
      </c>
      <c r="F430" s="121">
        <v>0</v>
      </c>
      <c r="G430" s="121">
        <v>522</v>
      </c>
      <c r="H430" s="121">
        <v>34</v>
      </c>
      <c r="I430" s="121">
        <v>250</v>
      </c>
      <c r="J430" s="121">
        <v>0</v>
      </c>
      <c r="K430" s="95">
        <f t="shared" si="192"/>
        <v>6484</v>
      </c>
      <c r="L430" s="96">
        <f t="shared" si="193"/>
        <v>2254</v>
      </c>
    </row>
    <row r="431" spans="1:14" ht="15.75" thickBot="1">
      <c r="A431" s="6">
        <v>4</v>
      </c>
      <c r="B431" s="11" t="s">
        <v>3</v>
      </c>
      <c r="C431" s="121">
        <v>1865</v>
      </c>
      <c r="D431" s="121">
        <v>435</v>
      </c>
      <c r="E431" s="121">
        <v>140</v>
      </c>
      <c r="F431" s="121">
        <v>0</v>
      </c>
      <c r="G431" s="121">
        <v>175</v>
      </c>
      <c r="H431" s="121">
        <v>11</v>
      </c>
      <c r="I431" s="121">
        <v>50</v>
      </c>
      <c r="J431" s="121">
        <v>0</v>
      </c>
      <c r="K431" s="95">
        <f t="shared" si="192"/>
        <v>2230</v>
      </c>
      <c r="L431" s="96">
        <f t="shared" si="193"/>
        <v>446</v>
      </c>
    </row>
    <row r="432" spans="1:14" ht="15.75" thickBot="1">
      <c r="A432" s="6">
        <v>5</v>
      </c>
      <c r="B432" s="11" t="s">
        <v>14</v>
      </c>
      <c r="C432" s="121">
        <v>400</v>
      </c>
      <c r="D432" s="121">
        <v>90</v>
      </c>
      <c r="E432" s="121">
        <v>28</v>
      </c>
      <c r="F432" s="121">
        <v>0</v>
      </c>
      <c r="G432" s="121">
        <v>35</v>
      </c>
      <c r="H432" s="121">
        <v>2</v>
      </c>
      <c r="I432" s="121">
        <v>20</v>
      </c>
      <c r="J432" s="121">
        <v>0</v>
      </c>
      <c r="K432" s="95">
        <f t="shared" si="192"/>
        <v>483</v>
      </c>
      <c r="L432" s="96">
        <f t="shared" si="193"/>
        <v>92</v>
      </c>
    </row>
    <row r="433" spans="1:14" ht="15.75" thickBot="1">
      <c r="A433" s="6">
        <v>6</v>
      </c>
      <c r="B433" s="11" t="s">
        <v>15</v>
      </c>
      <c r="C433" s="121">
        <v>6130</v>
      </c>
      <c r="D433" s="121">
        <v>1280</v>
      </c>
      <c r="E433" s="121">
        <v>494</v>
      </c>
      <c r="F433" s="121">
        <v>0</v>
      </c>
      <c r="G433" s="121">
        <v>610</v>
      </c>
      <c r="H433" s="121">
        <v>40</v>
      </c>
      <c r="I433" s="121">
        <v>290</v>
      </c>
      <c r="J433" s="121">
        <v>0</v>
      </c>
      <c r="K433" s="95">
        <f t="shared" si="192"/>
        <v>7524</v>
      </c>
      <c r="L433" s="96">
        <f t="shared" si="193"/>
        <v>1320</v>
      </c>
    </row>
    <row r="434" spans="1:14" ht="15.75" thickBot="1">
      <c r="A434" s="6">
        <v>7</v>
      </c>
      <c r="B434" s="11" t="s">
        <v>16</v>
      </c>
      <c r="C434" s="121">
        <v>1058</v>
      </c>
      <c r="D434" s="121">
        <v>265</v>
      </c>
      <c r="E434" s="121">
        <v>84</v>
      </c>
      <c r="F434" s="121">
        <v>0</v>
      </c>
      <c r="G434" s="121">
        <v>104</v>
      </c>
      <c r="H434" s="121">
        <v>7</v>
      </c>
      <c r="I434" s="121">
        <v>50</v>
      </c>
      <c r="J434" s="121">
        <v>0</v>
      </c>
      <c r="K434" s="95">
        <f t="shared" si="192"/>
        <v>1296</v>
      </c>
      <c r="L434" s="96">
        <f t="shared" si="193"/>
        <v>272</v>
      </c>
    </row>
    <row r="435" spans="1:14" ht="15.75" thickBot="1">
      <c r="A435" s="6">
        <v>8</v>
      </c>
      <c r="B435" s="11" t="s">
        <v>17</v>
      </c>
      <c r="C435" s="121">
        <v>880</v>
      </c>
      <c r="D435" s="121">
        <v>220</v>
      </c>
      <c r="E435" s="121">
        <v>70</v>
      </c>
      <c r="F435" s="121">
        <v>0</v>
      </c>
      <c r="G435" s="121">
        <v>90</v>
      </c>
      <c r="H435" s="121">
        <v>6</v>
      </c>
      <c r="I435" s="121">
        <v>40</v>
      </c>
      <c r="J435" s="121">
        <v>0</v>
      </c>
      <c r="K435" s="95">
        <f t="shared" si="192"/>
        <v>1080</v>
      </c>
      <c r="L435" s="96">
        <f t="shared" si="193"/>
        <v>226</v>
      </c>
    </row>
    <row r="436" spans="1:14" ht="15.75" thickBot="1">
      <c r="A436" s="6">
        <v>9</v>
      </c>
      <c r="B436" s="11" t="s">
        <v>18</v>
      </c>
      <c r="C436" s="121">
        <v>354</v>
      </c>
      <c r="D436" s="121">
        <v>90</v>
      </c>
      <c r="E436" s="121">
        <v>28</v>
      </c>
      <c r="F436" s="121">
        <v>0</v>
      </c>
      <c r="G436" s="121">
        <v>36</v>
      </c>
      <c r="H436" s="121">
        <v>2</v>
      </c>
      <c r="I436" s="121">
        <v>18</v>
      </c>
      <c r="J436" s="121">
        <v>0</v>
      </c>
      <c r="K436" s="95">
        <f t="shared" si="192"/>
        <v>436</v>
      </c>
      <c r="L436" s="96">
        <f t="shared" si="193"/>
        <v>92</v>
      </c>
    </row>
    <row r="437" spans="1:14" ht="15.75" thickBot="1">
      <c r="A437" s="6">
        <v>10</v>
      </c>
      <c r="B437" s="11" t="s">
        <v>20</v>
      </c>
      <c r="C437" s="121">
        <v>880</v>
      </c>
      <c r="D437" s="121">
        <v>217</v>
      </c>
      <c r="E437" s="121">
        <v>70</v>
      </c>
      <c r="F437" s="121">
        <v>0</v>
      </c>
      <c r="G437" s="121">
        <v>90</v>
      </c>
      <c r="H437" s="121">
        <v>6</v>
      </c>
      <c r="I437" s="121">
        <v>40</v>
      </c>
      <c r="J437" s="121">
        <v>0</v>
      </c>
      <c r="K437" s="95">
        <f t="shared" si="192"/>
        <v>1080</v>
      </c>
      <c r="L437" s="96">
        <f t="shared" si="193"/>
        <v>223</v>
      </c>
    </row>
    <row r="438" spans="1:14" s="103" customFormat="1" ht="15.75" thickBot="1">
      <c r="A438" s="97">
        <v>11</v>
      </c>
      <c r="B438" s="98" t="s">
        <v>21</v>
      </c>
      <c r="C438" s="110">
        <f>SUM(C429:C437)</f>
        <v>17805</v>
      </c>
      <c r="D438" s="110">
        <f t="shared" ref="D438:L438" si="194">SUM(D429:D437)</f>
        <v>5037</v>
      </c>
      <c r="E438" s="110">
        <f t="shared" si="194"/>
        <v>1408</v>
      </c>
      <c r="F438" s="110">
        <f t="shared" si="194"/>
        <v>0</v>
      </c>
      <c r="G438" s="110">
        <f t="shared" si="194"/>
        <v>1750</v>
      </c>
      <c r="H438" s="110">
        <f>SUM(H429:H437)</f>
        <v>114</v>
      </c>
      <c r="I438" s="110">
        <f t="shared" si="194"/>
        <v>798</v>
      </c>
      <c r="J438" s="110">
        <f t="shared" si="194"/>
        <v>0</v>
      </c>
      <c r="K438" s="101">
        <f t="shared" si="194"/>
        <v>21761</v>
      </c>
      <c r="L438" s="101">
        <f t="shared" si="194"/>
        <v>5151</v>
      </c>
      <c r="M438" s="104">
        <f>K438-(C438+E438+G438+I438)</f>
        <v>0</v>
      </c>
      <c r="N438" s="104">
        <f>L438-(D438+F438+H438+J438)</f>
        <v>0</v>
      </c>
    </row>
    <row r="439" spans="1:14" ht="15.75" thickBot="1">
      <c r="A439" s="6">
        <v>12</v>
      </c>
      <c r="B439" s="12" t="s">
        <v>22</v>
      </c>
      <c r="C439" s="121">
        <v>1516</v>
      </c>
      <c r="D439" s="121">
        <v>1280</v>
      </c>
      <c r="E439" s="121">
        <v>122</v>
      </c>
      <c r="F439" s="121">
        <v>0</v>
      </c>
      <c r="G439" s="121">
        <v>150</v>
      </c>
      <c r="H439" s="121">
        <v>10</v>
      </c>
      <c r="I439" s="121">
        <v>70</v>
      </c>
      <c r="J439" s="121">
        <v>0</v>
      </c>
      <c r="K439" s="95">
        <f>C439+E439+G439+I439</f>
        <v>1858</v>
      </c>
      <c r="L439" s="96">
        <f t="shared" ref="L439" si="195">D439+F439+H439+J439</f>
        <v>1290</v>
      </c>
    </row>
    <row r="440" spans="1:14" ht="15.75" thickBot="1">
      <c r="A440" s="13">
        <v>13</v>
      </c>
      <c r="B440" s="14" t="s">
        <v>1</v>
      </c>
      <c r="C440" s="121">
        <v>1212</v>
      </c>
      <c r="D440" s="121">
        <v>450</v>
      </c>
      <c r="E440" s="121">
        <v>98</v>
      </c>
      <c r="F440" s="121">
        <v>0</v>
      </c>
      <c r="G440" s="121">
        <v>120</v>
      </c>
      <c r="H440" s="121">
        <v>7.7175000000000002</v>
      </c>
      <c r="I440" s="121">
        <v>56</v>
      </c>
      <c r="J440" s="121">
        <v>0</v>
      </c>
      <c r="K440" s="95">
        <f t="shared" ref="K440:K441" si="196">C440+E440+G440+I440</f>
        <v>1486</v>
      </c>
      <c r="L440" s="96">
        <f t="shared" ref="L440:L441" si="197">D440+F440+H440+J440</f>
        <v>457.71749999999997</v>
      </c>
    </row>
    <row r="441" spans="1:14" ht="15.75" thickBot="1">
      <c r="A441" s="15">
        <v>14</v>
      </c>
      <c r="B441" s="16" t="s">
        <v>23</v>
      </c>
      <c r="C441" s="121">
        <v>302</v>
      </c>
      <c r="D441" s="121">
        <v>150</v>
      </c>
      <c r="E441" s="121">
        <v>25</v>
      </c>
      <c r="F441" s="121">
        <v>0</v>
      </c>
      <c r="G441" s="121">
        <v>30</v>
      </c>
      <c r="H441" s="121">
        <v>2</v>
      </c>
      <c r="I441" s="121">
        <v>15</v>
      </c>
      <c r="J441" s="121">
        <v>0</v>
      </c>
      <c r="K441" s="95">
        <f t="shared" si="196"/>
        <v>372</v>
      </c>
      <c r="L441" s="96">
        <f t="shared" si="197"/>
        <v>152</v>
      </c>
    </row>
    <row r="442" spans="1:14" s="103" customFormat="1" ht="15.75" thickBot="1">
      <c r="A442" s="97">
        <v>15</v>
      </c>
      <c r="B442" s="98" t="s">
        <v>24</v>
      </c>
      <c r="C442" s="110">
        <f>SUM(C439:C441)</f>
        <v>3030</v>
      </c>
      <c r="D442" s="110">
        <f t="shared" ref="D442:L442" si="198">SUM(D439:D441)</f>
        <v>1880</v>
      </c>
      <c r="E442" s="110">
        <f t="shared" si="198"/>
        <v>245</v>
      </c>
      <c r="F442" s="110">
        <f t="shared" si="198"/>
        <v>0</v>
      </c>
      <c r="G442" s="110">
        <f t="shared" si="198"/>
        <v>300</v>
      </c>
      <c r="H442" s="110">
        <f t="shared" si="198"/>
        <v>19.717500000000001</v>
      </c>
      <c r="I442" s="110">
        <f t="shared" si="198"/>
        <v>141</v>
      </c>
      <c r="J442" s="110">
        <f t="shared" si="198"/>
        <v>0</v>
      </c>
      <c r="K442" s="101">
        <f t="shared" si="198"/>
        <v>3716</v>
      </c>
      <c r="L442" s="101">
        <f t="shared" si="198"/>
        <v>1899.7175</v>
      </c>
      <c r="M442" s="104">
        <f>K442-(C442+E442+G442+I442)</f>
        <v>0</v>
      </c>
      <c r="N442" s="104">
        <f>L442-(D442+F442+H442+J442)</f>
        <v>0</v>
      </c>
    </row>
    <row r="443" spans="1:14" ht="15.75" thickBot="1">
      <c r="A443" s="6">
        <v>16</v>
      </c>
      <c r="B443" s="11" t="s">
        <v>25</v>
      </c>
      <c r="C443" s="121">
        <v>14148</v>
      </c>
      <c r="D443" s="121">
        <v>4050</v>
      </c>
      <c r="E443" s="121">
        <v>1240</v>
      </c>
      <c r="F443" s="121">
        <v>0</v>
      </c>
      <c r="G443" s="121">
        <v>1532</v>
      </c>
      <c r="H443" s="121">
        <v>100</v>
      </c>
      <c r="I443" s="121">
        <v>730</v>
      </c>
      <c r="J443" s="121">
        <v>0</v>
      </c>
      <c r="K443" s="95">
        <f>C443+E443+G443+I443</f>
        <v>17650</v>
      </c>
      <c r="L443" s="96">
        <f t="shared" ref="L443" si="199">D443+F443+H443+J443</f>
        <v>4150</v>
      </c>
    </row>
    <row r="444" spans="1:14" ht="15.75" thickBot="1">
      <c r="A444" s="6">
        <v>17</v>
      </c>
      <c r="B444" s="11" t="s">
        <v>26</v>
      </c>
      <c r="C444" s="121">
        <v>17196</v>
      </c>
      <c r="D444" s="121">
        <v>4674</v>
      </c>
      <c r="E444" s="121">
        <v>1256</v>
      </c>
      <c r="F444" s="121">
        <v>0</v>
      </c>
      <c r="G444" s="121">
        <v>1780</v>
      </c>
      <c r="H444" s="121">
        <v>102</v>
      </c>
      <c r="I444" s="121">
        <v>3054</v>
      </c>
      <c r="J444" s="121">
        <v>0</v>
      </c>
      <c r="K444" s="95">
        <f>C444+E444+G444+I444</f>
        <v>23286</v>
      </c>
      <c r="L444" s="96">
        <f t="shared" ref="L444" si="200">D444+F444+H444+J444</f>
        <v>4776</v>
      </c>
    </row>
    <row r="445" spans="1:14" s="103" customFormat="1" ht="26.25" thickBot="1">
      <c r="A445" s="97">
        <v>18</v>
      </c>
      <c r="B445" s="98" t="s">
        <v>27</v>
      </c>
      <c r="C445" s="101">
        <f>SUM(C443:C444)</f>
        <v>31344</v>
      </c>
      <c r="D445" s="101">
        <f t="shared" ref="D445:L445" si="201">SUM(D443:D444)</f>
        <v>8724</v>
      </c>
      <c r="E445" s="101">
        <f t="shared" si="201"/>
        <v>2496</v>
      </c>
      <c r="F445" s="101">
        <f t="shared" si="201"/>
        <v>0</v>
      </c>
      <c r="G445" s="101">
        <f t="shared" si="201"/>
        <v>3312</v>
      </c>
      <c r="H445" s="101">
        <f t="shared" si="201"/>
        <v>202</v>
      </c>
      <c r="I445" s="101">
        <f t="shared" si="201"/>
        <v>3784</v>
      </c>
      <c r="J445" s="101">
        <f t="shared" si="201"/>
        <v>0</v>
      </c>
      <c r="K445" s="101">
        <f t="shared" si="201"/>
        <v>40936</v>
      </c>
      <c r="L445" s="101">
        <f t="shared" si="201"/>
        <v>8926</v>
      </c>
      <c r="M445" s="104">
        <f t="shared" ref="M445:N447" si="202">K445-(C445+E445+G445+I445)</f>
        <v>0</v>
      </c>
      <c r="N445" s="104">
        <f t="shared" si="202"/>
        <v>0</v>
      </c>
    </row>
    <row r="446" spans="1:14" ht="26.25" thickBot="1">
      <c r="A446" s="8">
        <v>19</v>
      </c>
      <c r="B446" s="9" t="s">
        <v>28</v>
      </c>
      <c r="C446" s="21">
        <f>C438+C442+C445</f>
        <v>52179</v>
      </c>
      <c r="D446" s="21">
        <f t="shared" ref="D446:L446" si="203">D438+D442+D445</f>
        <v>15641</v>
      </c>
      <c r="E446" s="21">
        <f t="shared" si="203"/>
        <v>4149</v>
      </c>
      <c r="F446" s="21">
        <f t="shared" si="203"/>
        <v>0</v>
      </c>
      <c r="G446" s="21">
        <f t="shared" si="203"/>
        <v>5362</v>
      </c>
      <c r="H446" s="21">
        <f t="shared" si="203"/>
        <v>335.71749999999997</v>
      </c>
      <c r="I446" s="21">
        <f t="shared" si="203"/>
        <v>4723</v>
      </c>
      <c r="J446" s="21">
        <f t="shared" si="203"/>
        <v>0</v>
      </c>
      <c r="K446" s="21">
        <f t="shared" si="203"/>
        <v>66413</v>
      </c>
      <c r="L446" s="21">
        <f t="shared" si="203"/>
        <v>15976.717499999999</v>
      </c>
      <c r="M446" s="37">
        <f t="shared" si="202"/>
        <v>0</v>
      </c>
      <c r="N446" s="37">
        <f t="shared" si="202"/>
        <v>0</v>
      </c>
    </row>
    <row r="447" spans="1:14" s="144" customFormat="1" ht="15.75" thickBot="1">
      <c r="A447" s="139">
        <v>20</v>
      </c>
      <c r="B447" s="140" t="s">
        <v>29</v>
      </c>
      <c r="C447" s="141">
        <f>C446+C427</f>
        <v>179121</v>
      </c>
      <c r="D447" s="141">
        <f t="shared" ref="D447:L447" si="204">D427+D446</f>
        <v>65724</v>
      </c>
      <c r="E447" s="141">
        <f t="shared" si="204"/>
        <v>27844</v>
      </c>
      <c r="F447" s="141">
        <f t="shared" si="204"/>
        <v>15839</v>
      </c>
      <c r="G447" s="141">
        <f t="shared" si="204"/>
        <v>21112</v>
      </c>
      <c r="H447" s="141">
        <f t="shared" si="204"/>
        <v>25104.717499999999</v>
      </c>
      <c r="I447" s="141">
        <f t="shared" si="204"/>
        <v>4723</v>
      </c>
      <c r="J447" s="141">
        <f t="shared" si="204"/>
        <v>0</v>
      </c>
      <c r="K447" s="141">
        <f t="shared" si="204"/>
        <v>232800</v>
      </c>
      <c r="L447" s="141">
        <f t="shared" si="204"/>
        <v>106667.7175</v>
      </c>
      <c r="M447" s="145">
        <f t="shared" si="202"/>
        <v>0</v>
      </c>
      <c r="N447" s="145">
        <f t="shared" si="202"/>
        <v>0</v>
      </c>
    </row>
    <row r="448" spans="1:14" ht="19.5" thickBot="1">
      <c r="A448" s="163"/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5"/>
    </row>
    <row r="449" spans="1:14" ht="18.75">
      <c r="A449" s="17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</row>
    <row r="450" spans="1:14" ht="18.75">
      <c r="A450" s="17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</row>
    <row r="451" spans="1:14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1:14" ht="19.5" thickBot="1">
      <c r="A452" s="5"/>
      <c r="B452" s="166" t="s">
        <v>45</v>
      </c>
      <c r="C452" s="167"/>
      <c r="D452" s="4"/>
      <c r="E452" s="4"/>
      <c r="F452" s="4"/>
      <c r="G452" s="4"/>
      <c r="H452" s="4"/>
      <c r="I452" s="4"/>
      <c r="J452" s="4"/>
      <c r="K452" s="4"/>
      <c r="L452" s="4"/>
    </row>
    <row r="453" spans="1:14" ht="16.5" thickBot="1">
      <c r="A453" s="158" t="s">
        <v>19</v>
      </c>
      <c r="B453" s="159"/>
      <c r="C453" s="159"/>
      <c r="D453" s="159"/>
      <c r="E453" s="159"/>
      <c r="F453" s="159"/>
      <c r="G453" s="159"/>
      <c r="H453" s="159"/>
      <c r="I453" s="159"/>
      <c r="J453" s="159"/>
      <c r="K453" s="159"/>
      <c r="L453" s="160"/>
    </row>
    <row r="454" spans="1:14" ht="16.5" thickBot="1">
      <c r="A454" s="158" t="s">
        <v>54</v>
      </c>
      <c r="B454" s="159"/>
      <c r="C454" s="159"/>
      <c r="D454" s="159"/>
      <c r="E454" s="159"/>
      <c r="F454" s="159"/>
      <c r="G454" s="159"/>
      <c r="H454" s="159"/>
      <c r="I454" s="159"/>
      <c r="J454" s="159"/>
      <c r="K454" s="159"/>
      <c r="L454" s="160"/>
    </row>
    <row r="455" spans="1:14" ht="15.75" thickBot="1">
      <c r="A455" s="6"/>
      <c r="B455" s="7"/>
      <c r="C455" s="161" t="s">
        <v>4</v>
      </c>
      <c r="D455" s="162"/>
      <c r="E455" s="161" t="s">
        <v>5</v>
      </c>
      <c r="F455" s="162"/>
      <c r="G455" s="161" t="s">
        <v>6</v>
      </c>
      <c r="H455" s="162"/>
      <c r="I455" s="161" t="s">
        <v>7</v>
      </c>
      <c r="J455" s="162"/>
      <c r="K455" s="161" t="s">
        <v>0</v>
      </c>
      <c r="L455" s="162"/>
    </row>
    <row r="456" spans="1:14" ht="15.75" thickBot="1">
      <c r="A456" s="6"/>
      <c r="B456" s="7"/>
      <c r="C456" s="7" t="s">
        <v>2</v>
      </c>
      <c r="D456" s="7" t="s">
        <v>8</v>
      </c>
      <c r="E456" s="7" t="s">
        <v>9</v>
      </c>
      <c r="F456" s="7" t="s">
        <v>8</v>
      </c>
      <c r="G456" s="7" t="s">
        <v>2</v>
      </c>
      <c r="H456" s="7" t="s">
        <v>8</v>
      </c>
      <c r="I456" s="7" t="s">
        <v>2</v>
      </c>
      <c r="J456" s="7" t="s">
        <v>8</v>
      </c>
      <c r="K456" s="7" t="s">
        <v>2</v>
      </c>
      <c r="L456" s="7" t="s">
        <v>8</v>
      </c>
    </row>
    <row r="457" spans="1:14" ht="15.75" thickBot="1">
      <c r="A457" s="8">
        <v>1</v>
      </c>
      <c r="B457" s="9" t="s">
        <v>10</v>
      </c>
      <c r="C457" s="3">
        <v>148273</v>
      </c>
      <c r="D457" s="3">
        <v>141579</v>
      </c>
      <c r="E457" s="3">
        <v>59022</v>
      </c>
      <c r="F457" s="3">
        <v>11304</v>
      </c>
      <c r="G457" s="3">
        <v>5355</v>
      </c>
      <c r="H457" s="3">
        <v>11236</v>
      </c>
      <c r="I457" s="3">
        <v>0</v>
      </c>
      <c r="J457" s="3">
        <v>0</v>
      </c>
      <c r="K457" s="95">
        <f>C457+E457+G457+I457</f>
        <v>212650</v>
      </c>
      <c r="L457" s="96">
        <f t="shared" ref="L457" si="205">D457+F457+H457+J457</f>
        <v>164119</v>
      </c>
      <c r="M457" s="37">
        <f>K457-(C457+E457+G457+I457)</f>
        <v>0</v>
      </c>
      <c r="N457" s="37">
        <f>L457-(D457+F457+H457+J457)</f>
        <v>0</v>
      </c>
    </row>
    <row r="458" spans="1:14" ht="15.75" thickBot="1">
      <c r="A458" s="8"/>
      <c r="B458" s="9" t="s">
        <v>11</v>
      </c>
      <c r="C458" s="24"/>
      <c r="D458" s="25"/>
      <c r="E458" s="25"/>
      <c r="F458" s="25"/>
      <c r="G458" s="25"/>
      <c r="H458" s="25"/>
      <c r="I458" s="25"/>
      <c r="J458" s="26"/>
      <c r="K458" s="95">
        <f t="shared" ref="K458:K467" si="206">C458+E458+G458+I458</f>
        <v>0</v>
      </c>
      <c r="L458" s="96">
        <f t="shared" ref="L458:L467" si="207">D458+F458+H458+J458</f>
        <v>0</v>
      </c>
    </row>
    <row r="459" spans="1:14" ht="15.75" thickBot="1">
      <c r="A459" s="6">
        <v>2</v>
      </c>
      <c r="B459" s="11" t="s">
        <v>12</v>
      </c>
      <c r="C459" s="3">
        <v>1753</v>
      </c>
      <c r="D459" s="3">
        <v>1114</v>
      </c>
      <c r="E459" s="3">
        <v>500</v>
      </c>
      <c r="F459" s="3">
        <v>16</v>
      </c>
      <c r="G459" s="3">
        <v>128</v>
      </c>
      <c r="H459" s="3">
        <v>0</v>
      </c>
      <c r="I459" s="3">
        <v>111</v>
      </c>
      <c r="J459" s="3">
        <v>0</v>
      </c>
      <c r="K459" s="95">
        <f t="shared" si="206"/>
        <v>2492</v>
      </c>
      <c r="L459" s="96">
        <f t="shared" si="207"/>
        <v>1130</v>
      </c>
      <c r="N459" s="38"/>
    </row>
    <row r="460" spans="1:14" ht="15.75" thickBot="1">
      <c r="A460" s="6">
        <v>3</v>
      </c>
      <c r="B460" s="11" t="s">
        <v>13</v>
      </c>
      <c r="C460" s="3">
        <v>5394</v>
      </c>
      <c r="D460" s="3">
        <v>16430</v>
      </c>
      <c r="E460" s="3">
        <v>436</v>
      </c>
      <c r="F460" s="3">
        <v>0</v>
      </c>
      <c r="G460" s="3">
        <v>111</v>
      </c>
      <c r="H460" s="3">
        <v>0</v>
      </c>
      <c r="I460" s="3">
        <v>197</v>
      </c>
      <c r="J460" s="3">
        <v>0</v>
      </c>
      <c r="K460" s="95">
        <f t="shared" si="206"/>
        <v>6138</v>
      </c>
      <c r="L460" s="96">
        <f t="shared" si="207"/>
        <v>16430</v>
      </c>
    </row>
    <row r="461" spans="1:14" ht="15.75" thickBot="1">
      <c r="A461" s="6">
        <v>4</v>
      </c>
      <c r="B461" s="11" t="s">
        <v>3</v>
      </c>
      <c r="C461" s="3">
        <v>1156</v>
      </c>
      <c r="D461" s="3">
        <v>60</v>
      </c>
      <c r="E461" s="3">
        <v>2</v>
      </c>
      <c r="F461" s="3">
        <v>0</v>
      </c>
      <c r="G461" s="3">
        <v>54</v>
      </c>
      <c r="H461" s="3">
        <v>0</v>
      </c>
      <c r="I461" s="3">
        <v>34</v>
      </c>
      <c r="J461" s="3">
        <v>0</v>
      </c>
      <c r="K461" s="95">
        <f t="shared" si="206"/>
        <v>1246</v>
      </c>
      <c r="L461" s="96">
        <f t="shared" si="207"/>
        <v>60</v>
      </c>
    </row>
    <row r="462" spans="1:14" ht="15.75" thickBot="1">
      <c r="A462" s="6">
        <v>5</v>
      </c>
      <c r="B462" s="11" t="s">
        <v>14</v>
      </c>
      <c r="C462" s="3">
        <v>241</v>
      </c>
      <c r="D462" s="3">
        <v>213</v>
      </c>
      <c r="E462" s="3">
        <v>6</v>
      </c>
      <c r="F462" s="3">
        <v>0</v>
      </c>
      <c r="G462" s="3">
        <v>2</v>
      </c>
      <c r="H462" s="3">
        <v>0</v>
      </c>
      <c r="I462" s="3">
        <v>0</v>
      </c>
      <c r="J462" s="3">
        <v>0</v>
      </c>
      <c r="K462" s="95">
        <f t="shared" si="206"/>
        <v>249</v>
      </c>
      <c r="L462" s="96">
        <f t="shared" si="207"/>
        <v>213</v>
      </c>
    </row>
    <row r="463" spans="1:14" ht="15.75" thickBot="1">
      <c r="A463" s="6">
        <v>6</v>
      </c>
      <c r="B463" s="11" t="s">
        <v>15</v>
      </c>
      <c r="C463" s="3">
        <v>2605</v>
      </c>
      <c r="D463" s="3">
        <v>31790</v>
      </c>
      <c r="E463" s="3">
        <v>340</v>
      </c>
      <c r="F463" s="3">
        <v>139</v>
      </c>
      <c r="G463" s="3">
        <v>143</v>
      </c>
      <c r="H463" s="3">
        <v>27</v>
      </c>
      <c r="I463" s="3">
        <v>570</v>
      </c>
      <c r="J463" s="3">
        <v>0</v>
      </c>
      <c r="K463" s="95">
        <f t="shared" si="206"/>
        <v>3658</v>
      </c>
      <c r="L463" s="96">
        <f t="shared" si="207"/>
        <v>31956</v>
      </c>
    </row>
    <row r="464" spans="1:14" ht="15.75" thickBot="1">
      <c r="A464" s="6">
        <v>7</v>
      </c>
      <c r="B464" s="11" t="s">
        <v>16</v>
      </c>
      <c r="C464" s="3">
        <v>368</v>
      </c>
      <c r="D464" s="3">
        <v>0</v>
      </c>
      <c r="E464" s="3">
        <v>0</v>
      </c>
      <c r="F464" s="3">
        <v>0</v>
      </c>
      <c r="G464" s="3">
        <v>207</v>
      </c>
      <c r="H464" s="3">
        <v>0</v>
      </c>
      <c r="I464" s="3">
        <v>50</v>
      </c>
      <c r="J464" s="3">
        <v>0</v>
      </c>
      <c r="K464" s="95">
        <f t="shared" si="206"/>
        <v>625</v>
      </c>
      <c r="L464" s="96">
        <f t="shared" si="207"/>
        <v>0</v>
      </c>
    </row>
    <row r="465" spans="1:14" ht="15.75" thickBot="1">
      <c r="A465" s="6">
        <v>8</v>
      </c>
      <c r="B465" s="11" t="s">
        <v>17</v>
      </c>
      <c r="C465" s="3">
        <v>189</v>
      </c>
      <c r="D465" s="3">
        <v>32</v>
      </c>
      <c r="E465" s="3">
        <v>0</v>
      </c>
      <c r="F465" s="3">
        <v>0</v>
      </c>
      <c r="G465" s="3">
        <v>13</v>
      </c>
      <c r="H465" s="3">
        <v>0</v>
      </c>
      <c r="I465" s="3">
        <v>15</v>
      </c>
      <c r="J465" s="3">
        <v>0</v>
      </c>
      <c r="K465" s="95">
        <f t="shared" si="206"/>
        <v>217</v>
      </c>
      <c r="L465" s="96">
        <f t="shared" si="207"/>
        <v>32</v>
      </c>
    </row>
    <row r="466" spans="1:14" ht="15.75" thickBot="1">
      <c r="A466" s="6">
        <v>9</v>
      </c>
      <c r="B466" s="11" t="s">
        <v>18</v>
      </c>
      <c r="C466" s="3">
        <v>179</v>
      </c>
      <c r="D466" s="3">
        <v>5914</v>
      </c>
      <c r="E466" s="3">
        <v>0</v>
      </c>
      <c r="F466" s="3">
        <v>0</v>
      </c>
      <c r="G466" s="3">
        <v>22</v>
      </c>
      <c r="H466" s="3">
        <v>0</v>
      </c>
      <c r="I466" s="3">
        <v>0</v>
      </c>
      <c r="J466" s="3">
        <v>0</v>
      </c>
      <c r="K466" s="95">
        <f t="shared" si="206"/>
        <v>201</v>
      </c>
      <c r="L466" s="96">
        <f t="shared" si="207"/>
        <v>5914</v>
      </c>
    </row>
    <row r="467" spans="1:14" ht="15.75" thickBot="1">
      <c r="A467" s="6">
        <v>10</v>
      </c>
      <c r="B467" s="11" t="s">
        <v>20</v>
      </c>
      <c r="C467" s="3">
        <v>12387</v>
      </c>
      <c r="D467" s="3">
        <v>37244</v>
      </c>
      <c r="E467" s="3">
        <v>0</v>
      </c>
      <c r="F467" s="3">
        <v>6206</v>
      </c>
      <c r="G467" s="3">
        <v>310</v>
      </c>
      <c r="H467" s="3">
        <v>19712</v>
      </c>
      <c r="I467" s="3">
        <v>0</v>
      </c>
      <c r="J467" s="3">
        <v>0</v>
      </c>
      <c r="K467" s="95">
        <f t="shared" si="206"/>
        <v>12697</v>
      </c>
      <c r="L467" s="96">
        <f t="shared" si="207"/>
        <v>63162</v>
      </c>
    </row>
    <row r="468" spans="1:14" s="103" customFormat="1" ht="15.75" thickBot="1">
      <c r="A468" s="97">
        <v>11</v>
      </c>
      <c r="B468" s="98" t="s">
        <v>21</v>
      </c>
      <c r="C468" s="99">
        <f>SUM(C459:C467)</f>
        <v>24272</v>
      </c>
      <c r="D468" s="99">
        <f t="shared" ref="D468:L468" si="208">SUM(D459:D467)</f>
        <v>92797</v>
      </c>
      <c r="E468" s="99">
        <f t="shared" si="208"/>
        <v>1284</v>
      </c>
      <c r="F468" s="99">
        <f t="shared" si="208"/>
        <v>6361</v>
      </c>
      <c r="G468" s="99">
        <f t="shared" si="208"/>
        <v>990</v>
      </c>
      <c r="H468" s="99">
        <f t="shared" si="208"/>
        <v>19739</v>
      </c>
      <c r="I468" s="99">
        <f t="shared" si="208"/>
        <v>977</v>
      </c>
      <c r="J468" s="99">
        <f t="shared" si="208"/>
        <v>0</v>
      </c>
      <c r="K468" s="100">
        <f t="shared" si="208"/>
        <v>27523</v>
      </c>
      <c r="L468" s="100">
        <f t="shared" si="208"/>
        <v>118897</v>
      </c>
      <c r="M468" s="104">
        <f>K468-(C468+E468+G468+I468)</f>
        <v>0</v>
      </c>
      <c r="N468" s="104">
        <f>L468-(D468+F468+H468+J468)</f>
        <v>0</v>
      </c>
    </row>
    <row r="469" spans="1:14" ht="15.75" thickBot="1">
      <c r="A469" s="6">
        <v>12</v>
      </c>
      <c r="B469" s="12" t="s">
        <v>22</v>
      </c>
      <c r="C469" s="3">
        <v>727</v>
      </c>
      <c r="D469" s="3">
        <v>175</v>
      </c>
      <c r="E469" s="3">
        <v>80</v>
      </c>
      <c r="F469" s="3">
        <v>0</v>
      </c>
      <c r="G469" s="3">
        <v>262</v>
      </c>
      <c r="H469" s="3">
        <v>0</v>
      </c>
      <c r="I469" s="3">
        <v>20</v>
      </c>
      <c r="J469" s="3">
        <v>0</v>
      </c>
      <c r="K469" s="95">
        <f>C469+E469+G469+I469</f>
        <v>1089</v>
      </c>
      <c r="L469" s="96">
        <f t="shared" ref="L469" si="209">D469+F469+H469+J469</f>
        <v>175</v>
      </c>
    </row>
    <row r="470" spans="1:14" ht="15.75" thickBot="1">
      <c r="A470" s="13">
        <v>13</v>
      </c>
      <c r="B470" s="14" t="s">
        <v>1</v>
      </c>
      <c r="C470" s="3">
        <v>4950</v>
      </c>
      <c r="D470" s="3">
        <v>1480</v>
      </c>
      <c r="E470" s="3">
        <v>0</v>
      </c>
      <c r="F470" s="3">
        <v>0</v>
      </c>
      <c r="G470" s="3">
        <v>310</v>
      </c>
      <c r="H470" s="3">
        <v>0</v>
      </c>
      <c r="I470" s="3">
        <v>94</v>
      </c>
      <c r="J470" s="3">
        <v>0</v>
      </c>
      <c r="K470" s="95">
        <f t="shared" ref="K470:K471" si="210">C470+E470+G470+I470</f>
        <v>5354</v>
      </c>
      <c r="L470" s="96">
        <f t="shared" ref="L470:L471" si="211">D470+F470+H470+J470</f>
        <v>1480</v>
      </c>
    </row>
    <row r="471" spans="1:14" ht="15.75" thickBot="1">
      <c r="A471" s="15">
        <v>14</v>
      </c>
      <c r="B471" s="16" t="s">
        <v>23</v>
      </c>
      <c r="C471" s="3">
        <v>0</v>
      </c>
      <c r="D471" s="3"/>
      <c r="E471" s="3"/>
      <c r="F471" s="3"/>
      <c r="G471" s="3"/>
      <c r="H471" s="3"/>
      <c r="I471" s="3"/>
      <c r="J471" s="3"/>
      <c r="K471" s="95">
        <f t="shared" si="210"/>
        <v>0</v>
      </c>
      <c r="L471" s="96">
        <f t="shared" si="211"/>
        <v>0</v>
      </c>
    </row>
    <row r="472" spans="1:14" s="103" customFormat="1" ht="15.75" thickBot="1">
      <c r="A472" s="97">
        <v>15</v>
      </c>
      <c r="B472" s="98" t="s">
        <v>24</v>
      </c>
      <c r="C472" s="100">
        <f>SUM(C469:C471)</f>
        <v>5677</v>
      </c>
      <c r="D472" s="100">
        <f t="shared" ref="D472:L472" si="212">SUM(D469:D471)</f>
        <v>1655</v>
      </c>
      <c r="E472" s="100">
        <f t="shared" si="212"/>
        <v>80</v>
      </c>
      <c r="F472" s="100">
        <f t="shared" si="212"/>
        <v>0</v>
      </c>
      <c r="G472" s="100">
        <f t="shared" si="212"/>
        <v>572</v>
      </c>
      <c r="H472" s="100">
        <f t="shared" si="212"/>
        <v>0</v>
      </c>
      <c r="I472" s="100">
        <f t="shared" si="212"/>
        <v>114</v>
      </c>
      <c r="J472" s="100">
        <f t="shared" si="212"/>
        <v>0</v>
      </c>
      <c r="K472" s="100">
        <f t="shared" si="212"/>
        <v>6443</v>
      </c>
      <c r="L472" s="100">
        <f t="shared" si="212"/>
        <v>1655</v>
      </c>
      <c r="M472" s="104">
        <f>K472-(C472+E472+G472+I472)</f>
        <v>0</v>
      </c>
      <c r="N472" s="104">
        <f>L472-(D472+F472+H472+J472)</f>
        <v>0</v>
      </c>
    </row>
    <row r="473" spans="1:14" ht="15.75" thickBot="1">
      <c r="A473" s="6">
        <v>16</v>
      </c>
      <c r="B473" s="11" t="s">
        <v>25</v>
      </c>
      <c r="C473" s="7"/>
      <c r="D473" s="7"/>
      <c r="E473" s="7"/>
      <c r="F473" s="7"/>
      <c r="G473" s="7"/>
      <c r="H473" s="7"/>
      <c r="I473" s="7"/>
      <c r="J473" s="7"/>
      <c r="K473" s="95">
        <f>C473+E473+G473+I473</f>
        <v>0</v>
      </c>
      <c r="L473" s="96">
        <f t="shared" ref="L473" si="213">D473+F473+H473+J473</f>
        <v>0</v>
      </c>
    </row>
    <row r="474" spans="1:14" ht="15.75" thickBot="1">
      <c r="A474" s="6">
        <v>17</v>
      </c>
      <c r="B474" s="11" t="s">
        <v>26</v>
      </c>
      <c r="C474" s="7"/>
      <c r="D474" s="7"/>
      <c r="E474" s="7"/>
      <c r="F474" s="7"/>
      <c r="G474" s="7"/>
      <c r="H474" s="7"/>
      <c r="I474" s="7"/>
      <c r="J474" s="7"/>
      <c r="K474" s="10">
        <f>C474+E474+G474+I474</f>
        <v>0</v>
      </c>
      <c r="L474" s="10">
        <f>D474+F474+H474+J474</f>
        <v>0</v>
      </c>
    </row>
    <row r="475" spans="1:14" s="103" customFormat="1" ht="26.25" thickBot="1">
      <c r="A475" s="97">
        <v>18</v>
      </c>
      <c r="B475" s="98" t="s">
        <v>27</v>
      </c>
      <c r="C475" s="100">
        <f>SUM(C473:C474)</f>
        <v>0</v>
      </c>
      <c r="D475" s="100">
        <f t="shared" ref="D475:L475" si="214">SUM(D473:D474)</f>
        <v>0</v>
      </c>
      <c r="E475" s="100">
        <f t="shared" si="214"/>
        <v>0</v>
      </c>
      <c r="F475" s="100">
        <f t="shared" si="214"/>
        <v>0</v>
      </c>
      <c r="G475" s="100">
        <f t="shared" si="214"/>
        <v>0</v>
      </c>
      <c r="H475" s="100">
        <f t="shared" si="214"/>
        <v>0</v>
      </c>
      <c r="I475" s="100">
        <f t="shared" si="214"/>
        <v>0</v>
      </c>
      <c r="J475" s="100">
        <f t="shared" si="214"/>
        <v>0</v>
      </c>
      <c r="K475" s="100">
        <f t="shared" si="214"/>
        <v>0</v>
      </c>
      <c r="L475" s="100">
        <f t="shared" si="214"/>
        <v>0</v>
      </c>
      <c r="M475" s="104">
        <f t="shared" ref="M475:N477" si="215">K475-(C475+E475+G475+I475)</f>
        <v>0</v>
      </c>
      <c r="N475" s="104">
        <f t="shared" si="215"/>
        <v>0</v>
      </c>
    </row>
    <row r="476" spans="1:14" ht="26.25" thickBot="1">
      <c r="A476" s="8">
        <v>19</v>
      </c>
      <c r="B476" s="9" t="s">
        <v>28</v>
      </c>
      <c r="C476" s="10">
        <f>C468+C472+C475</f>
        <v>29949</v>
      </c>
      <c r="D476" s="10">
        <f t="shared" ref="D476:L476" si="216">D468+D472+D475</f>
        <v>94452</v>
      </c>
      <c r="E476" s="10">
        <f t="shared" si="216"/>
        <v>1364</v>
      </c>
      <c r="F476" s="10">
        <f t="shared" si="216"/>
        <v>6361</v>
      </c>
      <c r="G476" s="10">
        <f t="shared" si="216"/>
        <v>1562</v>
      </c>
      <c r="H476" s="10">
        <f t="shared" si="216"/>
        <v>19739</v>
      </c>
      <c r="I476" s="10">
        <f t="shared" si="216"/>
        <v>1091</v>
      </c>
      <c r="J476" s="10">
        <f t="shared" si="216"/>
        <v>0</v>
      </c>
      <c r="K476" s="10">
        <f t="shared" si="216"/>
        <v>33966</v>
      </c>
      <c r="L476" s="10">
        <f t="shared" si="216"/>
        <v>120552</v>
      </c>
      <c r="M476" s="37">
        <f t="shared" si="215"/>
        <v>0</v>
      </c>
      <c r="N476" s="37">
        <f t="shared" si="215"/>
        <v>0</v>
      </c>
    </row>
    <row r="477" spans="1:14" s="144" customFormat="1" ht="15.75" thickBot="1">
      <c r="A477" s="139">
        <v>20</v>
      </c>
      <c r="B477" s="140" t="s">
        <v>29</v>
      </c>
      <c r="C477" s="141">
        <f>C476+C457</f>
        <v>178222</v>
      </c>
      <c r="D477" s="142">
        <f t="shared" ref="D477:L477" si="217">D457+D476</f>
        <v>236031</v>
      </c>
      <c r="E477" s="142">
        <f t="shared" si="217"/>
        <v>60386</v>
      </c>
      <c r="F477" s="142">
        <f t="shared" si="217"/>
        <v>17665</v>
      </c>
      <c r="G477" s="142">
        <f t="shared" si="217"/>
        <v>6917</v>
      </c>
      <c r="H477" s="142">
        <f t="shared" si="217"/>
        <v>30975</v>
      </c>
      <c r="I477" s="142">
        <f t="shared" si="217"/>
        <v>1091</v>
      </c>
      <c r="J477" s="142">
        <f t="shared" si="217"/>
        <v>0</v>
      </c>
      <c r="K477" s="142">
        <f t="shared" si="217"/>
        <v>246616</v>
      </c>
      <c r="L477" s="142">
        <f t="shared" si="217"/>
        <v>284671</v>
      </c>
      <c r="M477" s="145">
        <f t="shared" si="215"/>
        <v>0</v>
      </c>
      <c r="N477" s="145">
        <f t="shared" si="215"/>
        <v>0</v>
      </c>
    </row>
    <row r="478" spans="1:14">
      <c r="A478" s="19"/>
      <c r="B478" s="20"/>
      <c r="C478" s="19"/>
      <c r="D478" s="19"/>
      <c r="E478" s="19"/>
      <c r="F478" s="19"/>
      <c r="G478" s="19"/>
      <c r="H478" s="19"/>
      <c r="I478" s="19"/>
      <c r="J478" s="19"/>
      <c r="K478" s="19"/>
      <c r="L478" s="19"/>
    </row>
    <row r="479" spans="1:14">
      <c r="A479" s="19"/>
      <c r="B479" s="20"/>
      <c r="C479" s="19"/>
      <c r="D479" s="19"/>
      <c r="E479" s="19"/>
      <c r="F479" s="19"/>
      <c r="G479" s="19"/>
      <c r="H479" s="19"/>
      <c r="I479" s="19"/>
      <c r="J479" s="19"/>
      <c r="K479" s="19"/>
      <c r="L479" s="19"/>
    </row>
    <row r="480" spans="1:14">
      <c r="A480" s="19"/>
      <c r="B480" s="20"/>
      <c r="C480" s="19"/>
      <c r="D480" s="19"/>
      <c r="E480" s="19"/>
      <c r="F480" s="19"/>
      <c r="G480" s="19"/>
      <c r="H480" s="19"/>
      <c r="I480" s="19"/>
      <c r="J480" s="19"/>
      <c r="K480" s="19"/>
      <c r="L480" s="19"/>
    </row>
    <row r="481" spans="1:1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1:14" ht="19.5" thickBot="1">
      <c r="A482" s="5"/>
      <c r="B482" s="166" t="s">
        <v>46</v>
      </c>
      <c r="C482" s="167"/>
      <c r="D482" s="4"/>
      <c r="E482" s="4"/>
      <c r="F482" s="4"/>
      <c r="G482" s="4"/>
      <c r="H482" s="4"/>
      <c r="I482" s="4"/>
      <c r="J482" s="4"/>
      <c r="K482" s="4"/>
      <c r="L482" s="4"/>
    </row>
    <row r="483" spans="1:14" ht="16.5" thickBot="1">
      <c r="A483" s="158" t="s">
        <v>19</v>
      </c>
      <c r="B483" s="159"/>
      <c r="C483" s="159"/>
      <c r="D483" s="159"/>
      <c r="E483" s="159"/>
      <c r="F483" s="159"/>
      <c r="G483" s="159"/>
      <c r="H483" s="159"/>
      <c r="I483" s="159"/>
      <c r="J483" s="159"/>
      <c r="K483" s="159"/>
      <c r="L483" s="160"/>
    </row>
    <row r="484" spans="1:14" ht="16.5" thickBot="1">
      <c r="A484" s="158" t="s">
        <v>54</v>
      </c>
      <c r="B484" s="159"/>
      <c r="C484" s="159"/>
      <c r="D484" s="159"/>
      <c r="E484" s="159"/>
      <c r="F484" s="159"/>
      <c r="G484" s="159"/>
      <c r="H484" s="159"/>
      <c r="I484" s="159"/>
      <c r="J484" s="159"/>
      <c r="K484" s="159"/>
      <c r="L484" s="160"/>
    </row>
    <row r="485" spans="1:14" ht="15.75" thickBot="1">
      <c r="A485" s="6"/>
      <c r="B485" s="7"/>
      <c r="C485" s="161" t="s">
        <v>4</v>
      </c>
      <c r="D485" s="162"/>
      <c r="E485" s="161" t="s">
        <v>5</v>
      </c>
      <c r="F485" s="162"/>
      <c r="G485" s="161" t="s">
        <v>6</v>
      </c>
      <c r="H485" s="162"/>
      <c r="I485" s="161" t="s">
        <v>7</v>
      </c>
      <c r="J485" s="162"/>
      <c r="K485" s="161" t="s">
        <v>0</v>
      </c>
      <c r="L485" s="162"/>
    </row>
    <row r="486" spans="1:14" ht="15.75" thickBot="1">
      <c r="A486" s="6"/>
      <c r="B486" s="7"/>
      <c r="C486" s="7" t="s">
        <v>2</v>
      </c>
      <c r="D486" s="7" t="s">
        <v>8</v>
      </c>
      <c r="E486" s="7" t="s">
        <v>9</v>
      </c>
      <c r="F486" s="7" t="s">
        <v>8</v>
      </c>
      <c r="G486" s="7" t="s">
        <v>2</v>
      </c>
      <c r="H486" s="7" t="s">
        <v>8</v>
      </c>
      <c r="I486" s="7" t="s">
        <v>2</v>
      </c>
      <c r="J486" s="7" t="s">
        <v>8</v>
      </c>
      <c r="K486" s="7" t="s">
        <v>2</v>
      </c>
      <c r="L486" s="7" t="s">
        <v>8</v>
      </c>
    </row>
    <row r="487" spans="1:14" ht="15.75" thickBot="1">
      <c r="A487" s="8">
        <v>1</v>
      </c>
      <c r="B487" s="9" t="s">
        <v>10</v>
      </c>
      <c r="C487" s="115">
        <v>126039</v>
      </c>
      <c r="D487" s="115">
        <v>37032</v>
      </c>
      <c r="E487" s="115">
        <v>28416</v>
      </c>
      <c r="F487" s="115">
        <v>31116</v>
      </c>
      <c r="G487" s="115">
        <v>5400</v>
      </c>
      <c r="H487" s="115">
        <v>928</v>
      </c>
      <c r="I487" s="115">
        <v>0</v>
      </c>
      <c r="J487" s="115">
        <v>0</v>
      </c>
      <c r="K487" s="95">
        <f>C487+E487+G487+I487</f>
        <v>159855</v>
      </c>
      <c r="L487" s="96">
        <f t="shared" ref="L487" si="218">D487+F487+H487+J487</f>
        <v>69076</v>
      </c>
      <c r="M487" s="37">
        <f>K487-(C487+E487+G487+I487)</f>
        <v>0</v>
      </c>
      <c r="N487" s="37">
        <f>L487-(D487+F487+H487+J487)</f>
        <v>0</v>
      </c>
    </row>
    <row r="488" spans="1:14" ht="15.75" thickBot="1">
      <c r="A488" s="8"/>
      <c r="B488" s="9" t="s">
        <v>11</v>
      </c>
      <c r="C488" s="125"/>
      <c r="D488" s="118"/>
      <c r="E488" s="118"/>
      <c r="F488" s="118"/>
      <c r="G488" s="118"/>
      <c r="H488" s="118"/>
      <c r="I488" s="118"/>
      <c r="J488" s="119"/>
      <c r="K488" s="95">
        <f t="shared" ref="K488:K497" si="219">C488+E488+G488+I488</f>
        <v>0</v>
      </c>
      <c r="L488" s="96">
        <f t="shared" ref="L488:L497" si="220">D488+F488+H488+J488</f>
        <v>0</v>
      </c>
    </row>
    <row r="489" spans="1:14" ht="15.75" thickBot="1">
      <c r="A489" s="6">
        <v>2</v>
      </c>
      <c r="B489" s="11" t="s">
        <v>12</v>
      </c>
      <c r="C489" s="115">
        <v>5250</v>
      </c>
      <c r="D489" s="115"/>
      <c r="E489" s="115">
        <v>333</v>
      </c>
      <c r="F489" s="115">
        <v>4</v>
      </c>
      <c r="G489" s="115">
        <v>90</v>
      </c>
      <c r="H489" s="115">
        <v>0</v>
      </c>
      <c r="I489" s="115">
        <v>210</v>
      </c>
      <c r="J489" s="115"/>
      <c r="K489" s="95">
        <f t="shared" si="219"/>
        <v>5883</v>
      </c>
      <c r="L489" s="96">
        <f t="shared" si="220"/>
        <v>4</v>
      </c>
      <c r="N489" s="38"/>
    </row>
    <row r="490" spans="1:14" ht="15.75" thickBot="1">
      <c r="A490" s="6">
        <v>3</v>
      </c>
      <c r="B490" s="11" t="s">
        <v>13</v>
      </c>
      <c r="C490" s="115">
        <v>11310</v>
      </c>
      <c r="D490" s="115">
        <v>49</v>
      </c>
      <c r="E490" s="115"/>
      <c r="F490" s="115"/>
      <c r="G490" s="115">
        <v>120</v>
      </c>
      <c r="H490" s="115"/>
      <c r="I490" s="115">
        <v>417</v>
      </c>
      <c r="J490" s="115">
        <v>120</v>
      </c>
      <c r="K490" s="95">
        <f t="shared" si="219"/>
        <v>11847</v>
      </c>
      <c r="L490" s="96">
        <f t="shared" si="220"/>
        <v>169</v>
      </c>
    </row>
    <row r="491" spans="1:14" ht="15.75" thickBot="1">
      <c r="A491" s="6">
        <v>4</v>
      </c>
      <c r="B491" s="11" t="s">
        <v>3</v>
      </c>
      <c r="C491" s="115">
        <v>3115</v>
      </c>
      <c r="D491" s="115">
        <v>99</v>
      </c>
      <c r="E491" s="115"/>
      <c r="F491" s="115"/>
      <c r="G491" s="115">
        <v>158</v>
      </c>
      <c r="H491" s="115"/>
      <c r="I491" s="115">
        <v>60</v>
      </c>
      <c r="J491" s="115"/>
      <c r="K491" s="95">
        <f t="shared" si="219"/>
        <v>3333</v>
      </c>
      <c r="L491" s="96">
        <f t="shared" si="220"/>
        <v>99</v>
      </c>
    </row>
    <row r="492" spans="1:14" ht="15.75" thickBot="1">
      <c r="A492" s="6">
        <v>5</v>
      </c>
      <c r="B492" s="11" t="s">
        <v>14</v>
      </c>
      <c r="C492" s="115">
        <v>1444</v>
      </c>
      <c r="D492" s="115"/>
      <c r="E492" s="115"/>
      <c r="F492" s="115"/>
      <c r="G492" s="115">
        <v>73</v>
      </c>
      <c r="H492" s="115"/>
      <c r="I492" s="115">
        <v>52</v>
      </c>
      <c r="J492" s="115"/>
      <c r="K492" s="95">
        <f t="shared" si="219"/>
        <v>1569</v>
      </c>
      <c r="L492" s="96">
        <f t="shared" si="220"/>
        <v>0</v>
      </c>
    </row>
    <row r="493" spans="1:14" ht="15.75" thickBot="1">
      <c r="A493" s="6">
        <v>6</v>
      </c>
      <c r="B493" s="11" t="s">
        <v>15</v>
      </c>
      <c r="C493" s="115">
        <v>13187</v>
      </c>
      <c r="D493" s="115">
        <v>270</v>
      </c>
      <c r="E493" s="115">
        <v>8320</v>
      </c>
      <c r="F493" s="115">
        <v>12</v>
      </c>
      <c r="G493" s="115">
        <v>299</v>
      </c>
      <c r="H493" s="115">
        <v>518</v>
      </c>
      <c r="I493" s="115">
        <v>3166</v>
      </c>
      <c r="J493" s="115">
        <v>57</v>
      </c>
      <c r="K493" s="95">
        <f t="shared" si="219"/>
        <v>24972</v>
      </c>
      <c r="L493" s="96">
        <f t="shared" si="220"/>
        <v>857</v>
      </c>
    </row>
    <row r="494" spans="1:14" ht="15.75" thickBot="1">
      <c r="A494" s="6">
        <v>7</v>
      </c>
      <c r="B494" s="11" t="s">
        <v>16</v>
      </c>
      <c r="C494" s="115">
        <v>2328</v>
      </c>
      <c r="D494" s="115"/>
      <c r="E494" s="115"/>
      <c r="F494" s="115"/>
      <c r="G494" s="115">
        <v>120</v>
      </c>
      <c r="H494" s="115"/>
      <c r="I494" s="115">
        <v>150</v>
      </c>
      <c r="J494" s="115"/>
      <c r="K494" s="95">
        <f t="shared" si="219"/>
        <v>2598</v>
      </c>
      <c r="L494" s="96">
        <f t="shared" si="220"/>
        <v>0</v>
      </c>
    </row>
    <row r="495" spans="1:14" ht="15.75" thickBot="1">
      <c r="A495" s="6">
        <v>8</v>
      </c>
      <c r="B495" s="11" t="s">
        <v>17</v>
      </c>
      <c r="C495" s="115">
        <v>747</v>
      </c>
      <c r="D495" s="115"/>
      <c r="E495" s="115"/>
      <c r="F495" s="115"/>
      <c r="G495" s="115">
        <v>57</v>
      </c>
      <c r="H495" s="115"/>
      <c r="I495" s="115">
        <v>18</v>
      </c>
      <c r="J495" s="115"/>
      <c r="K495" s="95">
        <f t="shared" si="219"/>
        <v>822</v>
      </c>
      <c r="L495" s="96">
        <f t="shared" si="220"/>
        <v>0</v>
      </c>
    </row>
    <row r="496" spans="1:14" ht="15.75" thickBot="1">
      <c r="A496" s="6">
        <v>9</v>
      </c>
      <c r="B496" s="11" t="s">
        <v>18</v>
      </c>
      <c r="C496" s="115">
        <v>903</v>
      </c>
      <c r="D496" s="115"/>
      <c r="E496" s="115"/>
      <c r="F496" s="115"/>
      <c r="G496" s="115">
        <v>27</v>
      </c>
      <c r="H496" s="115"/>
      <c r="I496" s="115">
        <v>15</v>
      </c>
      <c r="J496" s="115"/>
      <c r="K496" s="95">
        <f t="shared" si="219"/>
        <v>945</v>
      </c>
      <c r="L496" s="96">
        <f t="shared" si="220"/>
        <v>0</v>
      </c>
    </row>
    <row r="497" spans="1:14" ht="15.75" thickBot="1">
      <c r="A497" s="6">
        <v>10</v>
      </c>
      <c r="B497" s="11" t="s">
        <v>20</v>
      </c>
      <c r="C497" s="115">
        <v>1271</v>
      </c>
      <c r="D497" s="115">
        <v>1293</v>
      </c>
      <c r="E497" s="115">
        <v>24</v>
      </c>
      <c r="F497" s="115">
        <v>22</v>
      </c>
      <c r="G497" s="115">
        <v>73</v>
      </c>
      <c r="H497" s="115">
        <v>57</v>
      </c>
      <c r="I497" s="115">
        <v>63</v>
      </c>
      <c r="J497" s="115">
        <v>15</v>
      </c>
      <c r="K497" s="95">
        <f t="shared" si="219"/>
        <v>1431</v>
      </c>
      <c r="L497" s="96">
        <f t="shared" si="220"/>
        <v>1387</v>
      </c>
    </row>
    <row r="498" spans="1:14" s="103" customFormat="1" ht="15.75" thickBot="1">
      <c r="A498" s="97">
        <v>11</v>
      </c>
      <c r="B498" s="98" t="s">
        <v>21</v>
      </c>
      <c r="C498" s="99">
        <f>SUM(C489:C497)</f>
        <v>39555</v>
      </c>
      <c r="D498" s="99">
        <f t="shared" ref="D498:L498" si="221">SUM(D489:D497)</f>
        <v>1711</v>
      </c>
      <c r="E498" s="99">
        <f t="shared" si="221"/>
        <v>8677</v>
      </c>
      <c r="F498" s="99">
        <f t="shared" si="221"/>
        <v>38</v>
      </c>
      <c r="G498" s="99">
        <f t="shared" si="221"/>
        <v>1017</v>
      </c>
      <c r="H498" s="99">
        <f t="shared" si="221"/>
        <v>575</v>
      </c>
      <c r="I498" s="99">
        <f t="shared" si="221"/>
        <v>4151</v>
      </c>
      <c r="J498" s="99">
        <f t="shared" si="221"/>
        <v>192</v>
      </c>
      <c r="K498" s="100">
        <f t="shared" si="221"/>
        <v>53400</v>
      </c>
      <c r="L498" s="100">
        <f t="shared" si="221"/>
        <v>2516</v>
      </c>
      <c r="M498" s="104">
        <f>K498-(C498+E498+G498+I498)</f>
        <v>0</v>
      </c>
      <c r="N498" s="104">
        <f>L498-(D498+F498+H498+J498)</f>
        <v>0</v>
      </c>
    </row>
    <row r="499" spans="1:14" ht="15.75" thickBot="1">
      <c r="A499" s="6">
        <v>12</v>
      </c>
      <c r="B499" s="12" t="s">
        <v>22</v>
      </c>
      <c r="C499" s="115">
        <v>2793</v>
      </c>
      <c r="D499" s="115">
        <v>945</v>
      </c>
      <c r="E499" s="115"/>
      <c r="F499" s="115">
        <v>929</v>
      </c>
      <c r="G499" s="115"/>
      <c r="H499" s="115"/>
      <c r="I499" s="115">
        <v>840</v>
      </c>
      <c r="J499" s="115"/>
      <c r="K499" s="95">
        <f>C499+E499+G499+I499</f>
        <v>3633</v>
      </c>
      <c r="L499" s="96">
        <f t="shared" ref="L499" si="222">D499+F499+H499+J499</f>
        <v>1874</v>
      </c>
    </row>
    <row r="500" spans="1:14" ht="15.75" thickBot="1">
      <c r="A500" s="13">
        <v>13</v>
      </c>
      <c r="B500" s="14" t="s">
        <v>1</v>
      </c>
      <c r="C500" s="115">
        <v>3225</v>
      </c>
      <c r="D500" s="115">
        <v>4047</v>
      </c>
      <c r="E500" s="115"/>
      <c r="F500" s="115"/>
      <c r="G500" s="115">
        <v>210</v>
      </c>
      <c r="H500" s="115"/>
      <c r="I500" s="115">
        <v>270</v>
      </c>
      <c r="J500" s="115"/>
      <c r="K500" s="95">
        <f>C500+E500+G500+I500</f>
        <v>3705</v>
      </c>
      <c r="L500" s="96">
        <f t="shared" ref="L500" si="223">D500+F500+H500+J500</f>
        <v>4047</v>
      </c>
    </row>
    <row r="501" spans="1:14" ht="15.75" thickBot="1">
      <c r="A501" s="15">
        <v>14</v>
      </c>
      <c r="B501" s="16" t="s">
        <v>23</v>
      </c>
      <c r="C501" s="115">
        <v>111</v>
      </c>
      <c r="D501" s="115"/>
      <c r="E501" s="115">
        <v>0</v>
      </c>
      <c r="F501" s="115">
        <v>2</v>
      </c>
      <c r="G501" s="115">
        <v>6</v>
      </c>
      <c r="H501" s="115">
        <v>6</v>
      </c>
      <c r="I501" s="115">
        <v>18</v>
      </c>
      <c r="J501" s="115">
        <v>0</v>
      </c>
      <c r="K501" s="95">
        <f>C501+E501+G501+I501</f>
        <v>135</v>
      </c>
      <c r="L501" s="96">
        <f t="shared" ref="L501" si="224">D501+F501+H501+J501</f>
        <v>8</v>
      </c>
    </row>
    <row r="502" spans="1:14" s="103" customFormat="1" ht="15.75" thickBot="1">
      <c r="A502" s="97">
        <v>15</v>
      </c>
      <c r="B502" s="98" t="s">
        <v>24</v>
      </c>
      <c r="C502" s="99">
        <f>SUM(C499:C501)</f>
        <v>6129</v>
      </c>
      <c r="D502" s="99">
        <f t="shared" ref="D502:L502" si="225">SUM(D499:D501)</f>
        <v>4992</v>
      </c>
      <c r="E502" s="99">
        <f t="shared" si="225"/>
        <v>0</v>
      </c>
      <c r="F502" s="99">
        <f t="shared" si="225"/>
        <v>931</v>
      </c>
      <c r="G502" s="99">
        <f t="shared" si="225"/>
        <v>216</v>
      </c>
      <c r="H502" s="99">
        <f t="shared" si="225"/>
        <v>6</v>
      </c>
      <c r="I502" s="99">
        <f t="shared" si="225"/>
        <v>1128</v>
      </c>
      <c r="J502" s="99">
        <f t="shared" si="225"/>
        <v>0</v>
      </c>
      <c r="K502" s="100">
        <f t="shared" si="225"/>
        <v>7473</v>
      </c>
      <c r="L502" s="100">
        <f t="shared" si="225"/>
        <v>5929</v>
      </c>
      <c r="M502" s="104">
        <f>K502-(C502+E502+G502+I502)</f>
        <v>0</v>
      </c>
      <c r="N502" s="104">
        <f>L502-(D502+F502+H502+J502)</f>
        <v>0</v>
      </c>
    </row>
    <row r="503" spans="1:14" ht="15.75" thickBot="1">
      <c r="A503" s="6">
        <v>16</v>
      </c>
      <c r="B503" s="11" t="s">
        <v>25</v>
      </c>
      <c r="C503" s="115">
        <v>4941</v>
      </c>
      <c r="D503" s="115">
        <v>159</v>
      </c>
      <c r="E503" s="115"/>
      <c r="F503" s="115"/>
      <c r="G503" s="115">
        <v>435</v>
      </c>
      <c r="H503" s="115"/>
      <c r="I503" s="115">
        <v>630</v>
      </c>
      <c r="J503" s="115"/>
      <c r="K503" s="95">
        <f>C503+E503+G503+I503</f>
        <v>6006</v>
      </c>
      <c r="L503" s="96">
        <f t="shared" ref="L503" si="226">D503+F503+H503+J503</f>
        <v>159</v>
      </c>
    </row>
    <row r="504" spans="1:14" ht="15.75" thickBot="1">
      <c r="A504" s="6">
        <v>17</v>
      </c>
      <c r="B504" s="11" t="s">
        <v>26</v>
      </c>
      <c r="C504" s="115">
        <v>4926</v>
      </c>
      <c r="D504" s="115">
        <v>2513</v>
      </c>
      <c r="E504" s="115">
        <v>939</v>
      </c>
      <c r="F504" s="115">
        <v>1</v>
      </c>
      <c r="G504" s="115">
        <v>285</v>
      </c>
      <c r="H504" s="115"/>
      <c r="I504" s="115">
        <v>105</v>
      </c>
      <c r="J504" s="115"/>
      <c r="K504" s="95">
        <f>C504+E504+G504+I504</f>
        <v>6255</v>
      </c>
      <c r="L504" s="96">
        <f t="shared" ref="L504" si="227">D504+F504+H504+J504</f>
        <v>2514</v>
      </c>
    </row>
    <row r="505" spans="1:14" s="103" customFormat="1" ht="26.25" thickBot="1">
      <c r="A505" s="97">
        <v>18</v>
      </c>
      <c r="B505" s="98" t="s">
        <v>27</v>
      </c>
      <c r="C505" s="100">
        <f>SUM(C503:C504)</f>
        <v>9867</v>
      </c>
      <c r="D505" s="100">
        <f t="shared" ref="D505:L505" si="228">SUM(D503:D504)</f>
        <v>2672</v>
      </c>
      <c r="E505" s="100">
        <f t="shared" si="228"/>
        <v>939</v>
      </c>
      <c r="F505" s="100">
        <f t="shared" si="228"/>
        <v>1</v>
      </c>
      <c r="G505" s="100">
        <f t="shared" si="228"/>
        <v>720</v>
      </c>
      <c r="H505" s="100">
        <f t="shared" si="228"/>
        <v>0</v>
      </c>
      <c r="I505" s="100">
        <f t="shared" si="228"/>
        <v>735</v>
      </c>
      <c r="J505" s="100">
        <f t="shared" si="228"/>
        <v>0</v>
      </c>
      <c r="K505" s="100">
        <f t="shared" si="228"/>
        <v>12261</v>
      </c>
      <c r="L505" s="100">
        <f t="shared" si="228"/>
        <v>2673</v>
      </c>
      <c r="M505" s="104">
        <f t="shared" ref="M505:N507" si="229">K505-(C505+E505+G505+I505)</f>
        <v>0</v>
      </c>
      <c r="N505" s="104">
        <f t="shared" si="229"/>
        <v>0</v>
      </c>
    </row>
    <row r="506" spans="1:14" ht="26.25" thickBot="1">
      <c r="A506" s="8">
        <v>19</v>
      </c>
      <c r="B506" s="9" t="s">
        <v>28</v>
      </c>
      <c r="C506" s="10">
        <f>C498+C502+C505</f>
        <v>55551</v>
      </c>
      <c r="D506" s="10">
        <f t="shared" ref="D506:L506" si="230">D498+D502+D505</f>
        <v>9375</v>
      </c>
      <c r="E506" s="10">
        <f t="shared" si="230"/>
        <v>9616</v>
      </c>
      <c r="F506" s="10">
        <f t="shared" si="230"/>
        <v>970</v>
      </c>
      <c r="G506" s="10">
        <f t="shared" si="230"/>
        <v>1953</v>
      </c>
      <c r="H506" s="10">
        <f t="shared" si="230"/>
        <v>581</v>
      </c>
      <c r="I506" s="10">
        <f t="shared" si="230"/>
        <v>6014</v>
      </c>
      <c r="J506" s="10">
        <f t="shared" si="230"/>
        <v>192</v>
      </c>
      <c r="K506" s="10">
        <f t="shared" si="230"/>
        <v>73134</v>
      </c>
      <c r="L506" s="10">
        <f t="shared" si="230"/>
        <v>11118</v>
      </c>
      <c r="M506" s="37">
        <f t="shared" si="229"/>
        <v>0</v>
      </c>
      <c r="N506" s="37">
        <f t="shared" si="229"/>
        <v>0</v>
      </c>
    </row>
    <row r="507" spans="1:14" ht="15.75" thickBot="1">
      <c r="A507" s="8">
        <v>20</v>
      </c>
      <c r="B507" s="9" t="s">
        <v>29</v>
      </c>
      <c r="C507" s="21">
        <f>C506+C487</f>
        <v>181590</v>
      </c>
      <c r="D507" s="10">
        <f t="shared" ref="D507:L507" si="231">D487+D506</f>
        <v>46407</v>
      </c>
      <c r="E507" s="10">
        <f t="shared" si="231"/>
        <v>38032</v>
      </c>
      <c r="F507" s="10">
        <f t="shared" si="231"/>
        <v>32086</v>
      </c>
      <c r="G507" s="10">
        <f t="shared" si="231"/>
        <v>7353</v>
      </c>
      <c r="H507" s="10">
        <f t="shared" si="231"/>
        <v>1509</v>
      </c>
      <c r="I507" s="10">
        <f t="shared" si="231"/>
        <v>6014</v>
      </c>
      <c r="J507" s="10">
        <f t="shared" si="231"/>
        <v>192</v>
      </c>
      <c r="K507" s="10">
        <f t="shared" si="231"/>
        <v>232989</v>
      </c>
      <c r="L507" s="10">
        <f t="shared" si="231"/>
        <v>80194</v>
      </c>
      <c r="M507" s="37">
        <f t="shared" si="229"/>
        <v>0</v>
      </c>
      <c r="N507" s="37">
        <f t="shared" si="229"/>
        <v>0</v>
      </c>
    </row>
    <row r="508" spans="1:14" ht="19.5" thickBot="1">
      <c r="A508" s="163"/>
      <c r="B508" s="164"/>
      <c r="C508" s="164"/>
      <c r="D508" s="164"/>
      <c r="E508" s="164"/>
      <c r="F508" s="164"/>
      <c r="G508" s="164"/>
      <c r="H508" s="164"/>
      <c r="I508" s="164"/>
      <c r="J508" s="164"/>
      <c r="K508" s="164"/>
      <c r="L508" s="165"/>
    </row>
    <row r="509" spans="1:14" ht="18.75">
      <c r="A509" s="17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</row>
    <row r="510" spans="1:14" ht="18.75">
      <c r="A510" s="17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</row>
    <row r="511" spans="1:14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1:14" ht="19.5" thickBot="1">
      <c r="A512" s="5"/>
      <c r="B512" s="166" t="s">
        <v>47</v>
      </c>
      <c r="C512" s="167"/>
      <c r="D512" s="4"/>
      <c r="E512" s="4"/>
      <c r="F512" s="4"/>
      <c r="G512" s="4"/>
      <c r="H512" s="4"/>
      <c r="I512" s="4"/>
      <c r="J512" s="4"/>
      <c r="K512" s="4"/>
      <c r="L512" s="4"/>
    </row>
    <row r="513" spans="1:14" ht="16.5" thickBot="1">
      <c r="A513" s="158" t="s">
        <v>19</v>
      </c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60"/>
    </row>
    <row r="514" spans="1:14" ht="16.5" thickBot="1">
      <c r="A514" s="158" t="s">
        <v>54</v>
      </c>
      <c r="B514" s="159"/>
      <c r="C514" s="159"/>
      <c r="D514" s="159"/>
      <c r="E514" s="159"/>
      <c r="F514" s="159"/>
      <c r="G514" s="159"/>
      <c r="H514" s="159"/>
      <c r="I514" s="159"/>
      <c r="J514" s="159"/>
      <c r="K514" s="159"/>
      <c r="L514" s="160"/>
    </row>
    <row r="515" spans="1:14" ht="15.75" thickBot="1">
      <c r="A515" s="6"/>
      <c r="B515" s="7"/>
      <c r="C515" s="161" t="s">
        <v>4</v>
      </c>
      <c r="D515" s="162"/>
      <c r="E515" s="161" t="s">
        <v>5</v>
      </c>
      <c r="F515" s="162"/>
      <c r="G515" s="161" t="s">
        <v>6</v>
      </c>
      <c r="H515" s="162"/>
      <c r="I515" s="161" t="s">
        <v>7</v>
      </c>
      <c r="J515" s="162"/>
      <c r="K515" s="161" t="s">
        <v>0</v>
      </c>
      <c r="L515" s="162"/>
    </row>
    <row r="516" spans="1:14" ht="15.75" thickBot="1">
      <c r="A516" s="6"/>
      <c r="B516" s="7"/>
      <c r="C516" s="7" t="s">
        <v>2</v>
      </c>
      <c r="D516" s="7" t="s">
        <v>8</v>
      </c>
      <c r="E516" s="7" t="s">
        <v>9</v>
      </c>
      <c r="F516" s="7" t="s">
        <v>8</v>
      </c>
      <c r="G516" s="7" t="s">
        <v>2</v>
      </c>
      <c r="H516" s="7" t="s">
        <v>8</v>
      </c>
      <c r="I516" s="7" t="s">
        <v>2</v>
      </c>
      <c r="J516" s="7" t="s">
        <v>8</v>
      </c>
      <c r="K516" s="7" t="s">
        <v>2</v>
      </c>
      <c r="L516" s="7" t="s">
        <v>8</v>
      </c>
    </row>
    <row r="517" spans="1:14" ht="15.75" thickBot="1">
      <c r="A517" s="8">
        <v>1</v>
      </c>
      <c r="B517" s="9" t="s">
        <v>10</v>
      </c>
      <c r="C517" s="59">
        <v>22566</v>
      </c>
      <c r="D517" s="59">
        <v>6119</v>
      </c>
      <c r="E517" s="59">
        <v>5694</v>
      </c>
      <c r="F517" s="59"/>
      <c r="G517" s="59">
        <v>15162</v>
      </c>
      <c r="H517" s="59">
        <v>16406</v>
      </c>
      <c r="I517" s="59"/>
      <c r="J517" s="59"/>
      <c r="K517" s="95">
        <f>C517+E517+G517+I517</f>
        <v>43422</v>
      </c>
      <c r="L517" s="96">
        <f t="shared" ref="L517" si="232">D517+F517+H517+J517</f>
        <v>22525</v>
      </c>
      <c r="M517" s="37">
        <f>K517-(C517+E517+G517+I517)</f>
        <v>0</v>
      </c>
      <c r="N517" s="37">
        <f>L517-(D517+F517+H517+J517)</f>
        <v>0</v>
      </c>
    </row>
    <row r="518" spans="1:14" ht="15.75" thickBot="1">
      <c r="A518" s="8"/>
      <c r="B518" s="9" t="s">
        <v>11</v>
      </c>
      <c r="C518" s="60"/>
      <c r="D518" s="61"/>
      <c r="E518" s="61"/>
      <c r="F518" s="61"/>
      <c r="G518" s="61"/>
      <c r="H518" s="61"/>
      <c r="I518" s="61"/>
      <c r="J518" s="62"/>
      <c r="K518" s="95">
        <f t="shared" ref="K518:K527" si="233">C518+E518+G518+I518</f>
        <v>0</v>
      </c>
      <c r="L518" s="96">
        <f t="shared" ref="L518:L527" si="234">D518+F518+H518+J518</f>
        <v>0</v>
      </c>
    </row>
    <row r="519" spans="1:14" ht="15.75" thickBot="1">
      <c r="A519" s="6">
        <v>2</v>
      </c>
      <c r="B519" s="11" t="s">
        <v>12</v>
      </c>
      <c r="C519" s="59">
        <v>0</v>
      </c>
      <c r="D519" s="59"/>
      <c r="E519" s="59"/>
      <c r="F519" s="59"/>
      <c r="G519" s="59"/>
      <c r="H519" s="59"/>
      <c r="I519" s="59"/>
      <c r="J519" s="59"/>
      <c r="K519" s="95">
        <f t="shared" si="233"/>
        <v>0</v>
      </c>
      <c r="L519" s="96">
        <f t="shared" si="234"/>
        <v>0</v>
      </c>
      <c r="N519" s="38"/>
    </row>
    <row r="520" spans="1:14" ht="15.75" thickBot="1">
      <c r="A520" s="6">
        <v>3</v>
      </c>
      <c r="B520" s="11" t="s">
        <v>13</v>
      </c>
      <c r="C520" s="59">
        <v>4998</v>
      </c>
      <c r="D520" s="59">
        <v>1702</v>
      </c>
      <c r="E520" s="59">
        <v>813</v>
      </c>
      <c r="F520" s="59">
        <v>2402</v>
      </c>
      <c r="G520" s="59">
        <v>183</v>
      </c>
      <c r="H520" s="59"/>
      <c r="I520" s="59"/>
      <c r="J520" s="59"/>
      <c r="K520" s="95">
        <f t="shared" si="233"/>
        <v>5994</v>
      </c>
      <c r="L520" s="96">
        <f t="shared" si="234"/>
        <v>4104</v>
      </c>
    </row>
    <row r="521" spans="1:14" ht="15.75" thickBot="1">
      <c r="A521" s="6">
        <v>4</v>
      </c>
      <c r="B521" s="11" t="s">
        <v>3</v>
      </c>
      <c r="C521" s="59">
        <v>0</v>
      </c>
      <c r="D521" s="59"/>
      <c r="E521" s="59"/>
      <c r="F521" s="59"/>
      <c r="G521" s="59"/>
      <c r="H521" s="59"/>
      <c r="I521" s="59"/>
      <c r="J521" s="59"/>
      <c r="K521" s="95">
        <f t="shared" si="233"/>
        <v>0</v>
      </c>
      <c r="L521" s="96">
        <f t="shared" si="234"/>
        <v>0</v>
      </c>
    </row>
    <row r="522" spans="1:14" ht="15.75" thickBot="1">
      <c r="A522" s="6">
        <v>5</v>
      </c>
      <c r="B522" s="11" t="s">
        <v>14</v>
      </c>
      <c r="C522" s="59">
        <v>0</v>
      </c>
      <c r="D522" s="59"/>
      <c r="E522" s="59"/>
      <c r="F522" s="59"/>
      <c r="G522" s="59"/>
      <c r="H522" s="59"/>
      <c r="I522" s="59"/>
      <c r="J522" s="59"/>
      <c r="K522" s="95">
        <f t="shared" si="233"/>
        <v>0</v>
      </c>
      <c r="L522" s="96">
        <f t="shared" si="234"/>
        <v>0</v>
      </c>
    </row>
    <row r="523" spans="1:14" ht="15.75" thickBot="1">
      <c r="A523" s="6">
        <v>6</v>
      </c>
      <c r="B523" s="11" t="s">
        <v>15</v>
      </c>
      <c r="C523" s="59">
        <v>870</v>
      </c>
      <c r="D523" s="59">
        <v>228</v>
      </c>
      <c r="E523" s="59">
        <v>123</v>
      </c>
      <c r="F523" s="59"/>
      <c r="G523" s="59">
        <v>141</v>
      </c>
      <c r="H523" s="59">
        <v>9</v>
      </c>
      <c r="I523" s="59"/>
      <c r="J523" s="59"/>
      <c r="K523" s="95">
        <f t="shared" si="233"/>
        <v>1134</v>
      </c>
      <c r="L523" s="96">
        <f t="shared" si="234"/>
        <v>237</v>
      </c>
    </row>
    <row r="524" spans="1:14" ht="15.75" thickBot="1">
      <c r="A524" s="6">
        <v>7</v>
      </c>
      <c r="B524" s="11" t="s">
        <v>16</v>
      </c>
      <c r="C524" s="59">
        <v>714</v>
      </c>
      <c r="D524" s="59">
        <v>210</v>
      </c>
      <c r="E524" s="59">
        <v>81</v>
      </c>
      <c r="F524" s="59"/>
      <c r="G524" s="59">
        <v>126</v>
      </c>
      <c r="H524" s="59"/>
      <c r="I524" s="59"/>
      <c r="J524" s="59"/>
      <c r="K524" s="95">
        <f t="shared" si="233"/>
        <v>921</v>
      </c>
      <c r="L524" s="96">
        <f t="shared" si="234"/>
        <v>210</v>
      </c>
    </row>
    <row r="525" spans="1:14" ht="15.75" thickBot="1">
      <c r="A525" s="6">
        <v>8</v>
      </c>
      <c r="B525" s="11" t="s">
        <v>17</v>
      </c>
      <c r="C525" s="59">
        <v>0</v>
      </c>
      <c r="D525" s="59">
        <v>10</v>
      </c>
      <c r="E525" s="59"/>
      <c r="F525" s="59"/>
      <c r="G525" s="59"/>
      <c r="H525" s="59"/>
      <c r="I525" s="59"/>
      <c r="J525" s="59"/>
      <c r="K525" s="95">
        <f t="shared" si="233"/>
        <v>0</v>
      </c>
      <c r="L525" s="96">
        <f t="shared" si="234"/>
        <v>10</v>
      </c>
    </row>
    <row r="526" spans="1:14" ht="15.75" thickBot="1">
      <c r="A526" s="6">
        <v>9</v>
      </c>
      <c r="B526" s="11" t="s">
        <v>18</v>
      </c>
      <c r="C526" s="59">
        <v>0</v>
      </c>
      <c r="D526" s="59"/>
      <c r="E526" s="59"/>
      <c r="F526" s="59"/>
      <c r="G526" s="59"/>
      <c r="H526" s="59"/>
      <c r="I526" s="59"/>
      <c r="J526" s="59"/>
      <c r="K526" s="95">
        <f t="shared" si="233"/>
        <v>0</v>
      </c>
      <c r="L526" s="96">
        <f t="shared" si="234"/>
        <v>0</v>
      </c>
    </row>
    <row r="527" spans="1:14" ht="15.75" thickBot="1">
      <c r="A527" s="6">
        <v>10</v>
      </c>
      <c r="B527" s="11" t="s">
        <v>20</v>
      </c>
      <c r="C527" s="59">
        <v>1311</v>
      </c>
      <c r="D527" s="59">
        <v>3362</v>
      </c>
      <c r="E527" s="59">
        <v>9</v>
      </c>
      <c r="F527" s="59"/>
      <c r="G527" s="59">
        <v>210</v>
      </c>
      <c r="H527" s="59">
        <v>2033</v>
      </c>
      <c r="I527" s="59"/>
      <c r="J527" s="59"/>
      <c r="K527" s="95">
        <f t="shared" si="233"/>
        <v>1530</v>
      </c>
      <c r="L527" s="96">
        <f t="shared" si="234"/>
        <v>5395</v>
      </c>
    </row>
    <row r="528" spans="1:14" s="103" customFormat="1" ht="15.75" thickBot="1">
      <c r="A528" s="97">
        <v>11</v>
      </c>
      <c r="B528" s="98" t="s">
        <v>21</v>
      </c>
      <c r="C528" s="106">
        <f>SUM(C519:C527)</f>
        <v>7893</v>
      </c>
      <c r="D528" s="106">
        <f t="shared" ref="D528:L528" si="235">SUM(D519:D527)</f>
        <v>5512</v>
      </c>
      <c r="E528" s="106">
        <f t="shared" si="235"/>
        <v>1026</v>
      </c>
      <c r="F528" s="106">
        <f t="shared" si="235"/>
        <v>2402</v>
      </c>
      <c r="G528" s="106">
        <f t="shared" si="235"/>
        <v>660</v>
      </c>
      <c r="H528" s="106">
        <f t="shared" si="235"/>
        <v>2042</v>
      </c>
      <c r="I528" s="106">
        <f t="shared" si="235"/>
        <v>0</v>
      </c>
      <c r="J528" s="106">
        <f t="shared" si="235"/>
        <v>0</v>
      </c>
      <c r="K528" s="100">
        <f t="shared" si="235"/>
        <v>9579</v>
      </c>
      <c r="L528" s="100">
        <f t="shared" si="235"/>
        <v>9956</v>
      </c>
      <c r="M528" s="104">
        <f>K528-(C528+E528+G528+I528)</f>
        <v>0</v>
      </c>
      <c r="N528" s="104">
        <f>L528-(D528+F528+H528+J528)</f>
        <v>0</v>
      </c>
    </row>
    <row r="529" spans="1:14" ht="15.75" thickBot="1">
      <c r="A529" s="6">
        <v>12</v>
      </c>
      <c r="B529" s="12" t="s">
        <v>22</v>
      </c>
      <c r="C529" s="59">
        <v>0</v>
      </c>
      <c r="D529" s="59"/>
      <c r="E529" s="59"/>
      <c r="F529" s="59"/>
      <c r="G529" s="59"/>
      <c r="H529" s="59"/>
      <c r="I529" s="59"/>
      <c r="J529" s="59"/>
      <c r="K529" s="95">
        <f>C529+E529+G529+I529</f>
        <v>0</v>
      </c>
      <c r="L529" s="96">
        <f t="shared" ref="L529" si="236">D529+F529+H529+J529</f>
        <v>0</v>
      </c>
    </row>
    <row r="530" spans="1:14" ht="15.75" thickBot="1">
      <c r="A530" s="13">
        <v>13</v>
      </c>
      <c r="B530" s="14" t="s">
        <v>1</v>
      </c>
      <c r="C530" s="59">
        <v>0</v>
      </c>
      <c r="D530" s="59">
        <v>9</v>
      </c>
      <c r="E530" s="59"/>
      <c r="F530" s="59"/>
      <c r="G530" s="59"/>
      <c r="H530" s="59"/>
      <c r="I530" s="59"/>
      <c r="J530" s="59"/>
      <c r="K530" s="95">
        <f t="shared" ref="K530:K531" si="237">C530+E530+G530+I530</f>
        <v>0</v>
      </c>
      <c r="L530" s="96">
        <f t="shared" ref="L530:L531" si="238">D530+F530+H530+J530</f>
        <v>9</v>
      </c>
    </row>
    <row r="531" spans="1:14" ht="15.75" thickBot="1">
      <c r="A531" s="15">
        <v>14</v>
      </c>
      <c r="B531" s="16" t="s">
        <v>23</v>
      </c>
      <c r="C531" s="59">
        <v>0</v>
      </c>
      <c r="D531" s="59"/>
      <c r="E531" s="59"/>
      <c r="F531" s="59"/>
      <c r="G531" s="59"/>
      <c r="H531" s="59"/>
      <c r="I531" s="59"/>
      <c r="J531" s="59"/>
      <c r="K531" s="95">
        <f t="shared" si="237"/>
        <v>0</v>
      </c>
      <c r="L531" s="96">
        <f t="shared" si="238"/>
        <v>0</v>
      </c>
    </row>
    <row r="532" spans="1:14" s="103" customFormat="1" ht="15.75" thickBot="1">
      <c r="A532" s="97">
        <v>15</v>
      </c>
      <c r="B532" s="98" t="s">
        <v>24</v>
      </c>
      <c r="C532" s="106">
        <f>SUM(C529:C531)</f>
        <v>0</v>
      </c>
      <c r="D532" s="106">
        <f>SUM(D529:D531)</f>
        <v>9</v>
      </c>
      <c r="E532" s="106">
        <f t="shared" ref="E532:L532" si="239">SUM(E529:E531)</f>
        <v>0</v>
      </c>
      <c r="F532" s="106">
        <f t="shared" si="239"/>
        <v>0</v>
      </c>
      <c r="G532" s="106">
        <f t="shared" si="239"/>
        <v>0</v>
      </c>
      <c r="H532" s="106">
        <f t="shared" si="239"/>
        <v>0</v>
      </c>
      <c r="I532" s="106">
        <f t="shared" si="239"/>
        <v>0</v>
      </c>
      <c r="J532" s="106">
        <f t="shared" si="239"/>
        <v>0</v>
      </c>
      <c r="K532" s="100">
        <f t="shared" si="239"/>
        <v>0</v>
      </c>
      <c r="L532" s="100">
        <f t="shared" si="239"/>
        <v>9</v>
      </c>
      <c r="M532" s="104">
        <f>K532-(C532+E532+G532+I532)</f>
        <v>0</v>
      </c>
      <c r="N532" s="104">
        <f>L532-(D532+F532+H532+J532)</f>
        <v>0</v>
      </c>
    </row>
    <row r="533" spans="1:14" ht="15.75" thickBot="1">
      <c r="A533" s="6">
        <v>16</v>
      </c>
      <c r="B533" s="11" t="s">
        <v>25</v>
      </c>
      <c r="C533" s="59">
        <v>0</v>
      </c>
      <c r="D533" s="59">
        <v>2754</v>
      </c>
      <c r="E533" s="59"/>
      <c r="F533" s="59"/>
      <c r="G533" s="59"/>
      <c r="H533" s="59"/>
      <c r="I533" s="59"/>
      <c r="J533" s="59"/>
      <c r="K533" s="95">
        <f>C533+E533+G533+I533</f>
        <v>0</v>
      </c>
      <c r="L533" s="96">
        <f t="shared" ref="L533" si="240">D533+F533+H533+J533</f>
        <v>2754</v>
      </c>
    </row>
    <row r="534" spans="1:14" ht="15.75" thickBot="1">
      <c r="A534" s="6">
        <v>17</v>
      </c>
      <c r="B534" s="11" t="s">
        <v>26</v>
      </c>
      <c r="C534" s="1">
        <v>0</v>
      </c>
      <c r="D534" s="1"/>
      <c r="E534" s="1"/>
      <c r="F534" s="1"/>
      <c r="G534" s="1"/>
      <c r="H534" s="1"/>
      <c r="I534" s="1"/>
      <c r="J534" s="1"/>
      <c r="K534" s="95">
        <f>C534+E534+G534+I534</f>
        <v>0</v>
      </c>
      <c r="L534" s="96">
        <f t="shared" ref="L534" si="241">D534+F534+H534+J534</f>
        <v>0</v>
      </c>
    </row>
    <row r="535" spans="1:14" s="103" customFormat="1" ht="26.25" thickBot="1">
      <c r="A535" s="97">
        <v>18</v>
      </c>
      <c r="B535" s="98" t="s">
        <v>27</v>
      </c>
      <c r="C535" s="100">
        <f>SUM(C533:C534)</f>
        <v>0</v>
      </c>
      <c r="D535" s="100">
        <f t="shared" ref="D535:L535" si="242">SUM(D533:D534)</f>
        <v>2754</v>
      </c>
      <c r="E535" s="100">
        <f t="shared" si="242"/>
        <v>0</v>
      </c>
      <c r="F535" s="100">
        <f t="shared" si="242"/>
        <v>0</v>
      </c>
      <c r="G535" s="100">
        <f t="shared" si="242"/>
        <v>0</v>
      </c>
      <c r="H535" s="100">
        <f t="shared" si="242"/>
        <v>0</v>
      </c>
      <c r="I535" s="100">
        <f t="shared" si="242"/>
        <v>0</v>
      </c>
      <c r="J535" s="100">
        <f t="shared" si="242"/>
        <v>0</v>
      </c>
      <c r="K535" s="100">
        <f t="shared" si="242"/>
        <v>0</v>
      </c>
      <c r="L535" s="100">
        <f t="shared" si="242"/>
        <v>2754</v>
      </c>
      <c r="M535" s="104">
        <f t="shared" ref="M535:N537" si="243">K535-(C535+E535+G535+I535)</f>
        <v>0</v>
      </c>
      <c r="N535" s="104">
        <f t="shared" si="243"/>
        <v>0</v>
      </c>
    </row>
    <row r="536" spans="1:14" ht="26.25" thickBot="1">
      <c r="A536" s="8">
        <v>19</v>
      </c>
      <c r="B536" s="9" t="s">
        <v>28</v>
      </c>
      <c r="C536" s="10">
        <f>C528+C532+C535</f>
        <v>7893</v>
      </c>
      <c r="D536" s="10">
        <f t="shared" ref="D536:L536" si="244">D528+D532+D535</f>
        <v>8275</v>
      </c>
      <c r="E536" s="10">
        <f t="shared" si="244"/>
        <v>1026</v>
      </c>
      <c r="F536" s="10">
        <f t="shared" si="244"/>
        <v>2402</v>
      </c>
      <c r="G536" s="10">
        <f t="shared" si="244"/>
        <v>660</v>
      </c>
      <c r="H536" s="10">
        <f t="shared" si="244"/>
        <v>2042</v>
      </c>
      <c r="I536" s="10">
        <f t="shared" si="244"/>
        <v>0</v>
      </c>
      <c r="J536" s="10">
        <f t="shared" si="244"/>
        <v>0</v>
      </c>
      <c r="K536" s="10">
        <f t="shared" si="244"/>
        <v>9579</v>
      </c>
      <c r="L536" s="10">
        <f t="shared" si="244"/>
        <v>12719</v>
      </c>
      <c r="M536" s="37">
        <f t="shared" si="243"/>
        <v>0</v>
      </c>
      <c r="N536" s="37">
        <f t="shared" si="243"/>
        <v>0</v>
      </c>
    </row>
    <row r="537" spans="1:14" s="144" customFormat="1" ht="15.75" thickBot="1">
      <c r="A537" s="139">
        <v>20</v>
      </c>
      <c r="B537" s="140" t="s">
        <v>29</v>
      </c>
      <c r="C537" s="141">
        <f>C536+C517</f>
        <v>30459</v>
      </c>
      <c r="D537" s="142">
        <f t="shared" ref="D537:L537" si="245">D517+D536</f>
        <v>14394</v>
      </c>
      <c r="E537" s="142">
        <f t="shared" si="245"/>
        <v>6720</v>
      </c>
      <c r="F537" s="142">
        <f t="shared" si="245"/>
        <v>2402</v>
      </c>
      <c r="G537" s="142">
        <f t="shared" si="245"/>
        <v>15822</v>
      </c>
      <c r="H537" s="142">
        <f t="shared" si="245"/>
        <v>18448</v>
      </c>
      <c r="I537" s="142">
        <f t="shared" si="245"/>
        <v>0</v>
      </c>
      <c r="J537" s="142">
        <f t="shared" si="245"/>
        <v>0</v>
      </c>
      <c r="K537" s="142">
        <f t="shared" si="245"/>
        <v>53001</v>
      </c>
      <c r="L537" s="142">
        <f t="shared" si="245"/>
        <v>35244</v>
      </c>
      <c r="M537" s="145">
        <f t="shared" si="243"/>
        <v>0</v>
      </c>
      <c r="N537" s="145">
        <f t="shared" si="243"/>
        <v>0</v>
      </c>
    </row>
    <row r="538" spans="1:14">
      <c r="A538" s="19"/>
      <c r="B538" s="20"/>
      <c r="C538" s="19"/>
      <c r="D538" s="19"/>
      <c r="E538" s="19"/>
      <c r="F538" s="19"/>
      <c r="G538" s="19"/>
      <c r="H538" s="19"/>
      <c r="I538" s="19"/>
      <c r="J538" s="19"/>
      <c r="K538" s="19"/>
      <c r="L538" s="19"/>
    </row>
    <row r="539" spans="1:14">
      <c r="A539" s="19"/>
      <c r="B539" s="20"/>
      <c r="C539" s="19"/>
      <c r="D539" s="19"/>
      <c r="E539" s="19"/>
      <c r="F539" s="19"/>
      <c r="G539" s="19"/>
      <c r="H539" s="19"/>
      <c r="I539" s="19"/>
      <c r="J539" s="19"/>
      <c r="K539" s="19"/>
      <c r="L539" s="19"/>
    </row>
    <row r="540" spans="1:14">
      <c r="A540" s="19"/>
      <c r="B540" s="20"/>
      <c r="C540" s="19"/>
      <c r="D540" s="19"/>
      <c r="E540" s="19"/>
      <c r="F540" s="19"/>
      <c r="G540" s="19"/>
      <c r="H540" s="19"/>
      <c r="I540" s="19"/>
      <c r="J540" s="19"/>
      <c r="K540" s="19"/>
      <c r="L540" s="19"/>
    </row>
    <row r="541" spans="1:1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 spans="1:14" ht="19.5" thickBot="1">
      <c r="A542" s="5"/>
      <c r="B542" s="171" t="s">
        <v>48</v>
      </c>
      <c r="C542" s="172"/>
      <c r="D542" s="4"/>
      <c r="E542" s="4"/>
      <c r="F542" s="4"/>
      <c r="G542" s="4"/>
      <c r="H542" s="4"/>
      <c r="I542" s="4"/>
      <c r="J542" s="4"/>
      <c r="K542" s="4"/>
      <c r="L542" s="4"/>
    </row>
    <row r="543" spans="1:14" ht="16.5" thickBot="1">
      <c r="A543" s="158" t="s">
        <v>19</v>
      </c>
      <c r="B543" s="159"/>
      <c r="C543" s="159"/>
      <c r="D543" s="159"/>
      <c r="E543" s="159"/>
      <c r="F543" s="159"/>
      <c r="G543" s="159"/>
      <c r="H543" s="159"/>
      <c r="I543" s="159"/>
      <c r="J543" s="159"/>
      <c r="K543" s="159"/>
      <c r="L543" s="160"/>
    </row>
    <row r="544" spans="1:14" ht="16.5" thickBot="1">
      <c r="A544" s="158" t="s">
        <v>54</v>
      </c>
      <c r="B544" s="159"/>
      <c r="C544" s="159"/>
      <c r="D544" s="159"/>
      <c r="E544" s="159"/>
      <c r="F544" s="159"/>
      <c r="G544" s="159"/>
      <c r="H544" s="159"/>
      <c r="I544" s="159"/>
      <c r="J544" s="159"/>
      <c r="K544" s="159"/>
      <c r="L544" s="160"/>
    </row>
    <row r="545" spans="1:14" ht="15.75" thickBot="1">
      <c r="A545" s="6"/>
      <c r="B545" s="7"/>
      <c r="C545" s="161" t="s">
        <v>4</v>
      </c>
      <c r="D545" s="162"/>
      <c r="E545" s="161" t="s">
        <v>5</v>
      </c>
      <c r="F545" s="162"/>
      <c r="G545" s="161" t="s">
        <v>6</v>
      </c>
      <c r="H545" s="162"/>
      <c r="I545" s="161" t="s">
        <v>7</v>
      </c>
      <c r="J545" s="162"/>
      <c r="K545" s="161" t="s">
        <v>0</v>
      </c>
      <c r="L545" s="162"/>
    </row>
    <row r="546" spans="1:14" ht="15.75" thickBot="1">
      <c r="A546" s="6"/>
      <c r="B546" s="7"/>
      <c r="C546" s="7" t="s">
        <v>2</v>
      </c>
      <c r="D546" s="7" t="s">
        <v>8</v>
      </c>
      <c r="E546" s="7" t="s">
        <v>9</v>
      </c>
      <c r="F546" s="7" t="s">
        <v>8</v>
      </c>
      <c r="G546" s="7" t="s">
        <v>2</v>
      </c>
      <c r="H546" s="7" t="s">
        <v>8</v>
      </c>
      <c r="I546" s="7" t="s">
        <v>2</v>
      </c>
      <c r="J546" s="7" t="s">
        <v>8</v>
      </c>
      <c r="K546" s="7" t="s">
        <v>2</v>
      </c>
      <c r="L546" s="7" t="s">
        <v>8</v>
      </c>
    </row>
    <row r="547" spans="1:14" ht="15.75" thickBot="1">
      <c r="A547" s="8">
        <v>1</v>
      </c>
      <c r="B547" s="9" t="s">
        <v>10</v>
      </c>
      <c r="C547" s="146">
        <v>437710.89120000001</v>
      </c>
      <c r="D547" s="146">
        <v>394970</v>
      </c>
      <c r="E547" s="146">
        <v>296273.40000000002</v>
      </c>
      <c r="F547" s="146">
        <v>155550</v>
      </c>
      <c r="G547" s="146">
        <v>43329</v>
      </c>
      <c r="H547" s="146">
        <v>28853</v>
      </c>
      <c r="I547" s="146"/>
      <c r="J547" s="146"/>
      <c r="K547" s="95">
        <f>C547+E547+G547+I547</f>
        <v>777313.29120000009</v>
      </c>
      <c r="L547" s="96">
        <f t="shared" ref="L547" si="246">D547+F547+H547+J547</f>
        <v>579373</v>
      </c>
      <c r="M547" s="37">
        <f>K547-(C547+E547+G547+I547)</f>
        <v>0</v>
      </c>
      <c r="N547" s="37">
        <f>L547-(D547+F547+H547+J547)</f>
        <v>0</v>
      </c>
    </row>
    <row r="548" spans="1:14" ht="15.75" thickBot="1">
      <c r="A548" s="8"/>
      <c r="B548" s="9" t="s">
        <v>11</v>
      </c>
      <c r="C548" s="146">
        <v>0</v>
      </c>
      <c r="D548" s="146">
        <v>0</v>
      </c>
      <c r="E548" s="146">
        <v>0</v>
      </c>
      <c r="F548" s="146">
        <v>0</v>
      </c>
      <c r="G548" s="146">
        <v>0</v>
      </c>
      <c r="H548" s="146">
        <v>0</v>
      </c>
      <c r="I548" s="146">
        <v>0</v>
      </c>
      <c r="J548" s="146">
        <v>0</v>
      </c>
      <c r="K548" s="95">
        <f t="shared" ref="K548:K557" si="247">C548+E548+G548+I548</f>
        <v>0</v>
      </c>
      <c r="L548" s="96">
        <f t="shared" ref="L548:L557" si="248">D548+F548+H548+J548</f>
        <v>0</v>
      </c>
    </row>
    <row r="549" spans="1:14" ht="15.75" thickBot="1">
      <c r="A549" s="6">
        <v>2</v>
      </c>
      <c r="B549" s="11" t="s">
        <v>12</v>
      </c>
      <c r="C549" s="146">
        <v>10211.907999999999</v>
      </c>
      <c r="D549" s="146">
        <v>414.1</v>
      </c>
      <c r="E549" s="146">
        <v>959.5</v>
      </c>
      <c r="F549" s="146">
        <v>0</v>
      </c>
      <c r="G549" s="146">
        <v>757.5</v>
      </c>
      <c r="H549" s="146">
        <v>0</v>
      </c>
      <c r="I549" s="146">
        <v>163.62</v>
      </c>
      <c r="J549" s="146">
        <v>0</v>
      </c>
      <c r="K549" s="95">
        <f t="shared" si="247"/>
        <v>12092.528</v>
      </c>
      <c r="L549" s="96">
        <f t="shared" si="248"/>
        <v>414.1</v>
      </c>
      <c r="N549" s="38"/>
    </row>
    <row r="550" spans="1:14" ht="15.75" thickBot="1">
      <c r="A550" s="6">
        <v>3</v>
      </c>
      <c r="B550" s="11" t="s">
        <v>13</v>
      </c>
      <c r="C550" s="146">
        <v>65963.968600000007</v>
      </c>
      <c r="D550" s="146">
        <v>4330.88</v>
      </c>
      <c r="E550" s="146">
        <v>14541.98</v>
      </c>
      <c r="F550" s="146">
        <v>0</v>
      </c>
      <c r="G550" s="146">
        <v>0</v>
      </c>
      <c r="H550" s="146">
        <v>0</v>
      </c>
      <c r="I550" s="146">
        <v>907.78800000000001</v>
      </c>
      <c r="J550" s="146">
        <v>0</v>
      </c>
      <c r="K550" s="95">
        <f t="shared" si="247"/>
        <v>81413.736600000004</v>
      </c>
      <c r="L550" s="96">
        <f t="shared" si="248"/>
        <v>4330.88</v>
      </c>
    </row>
    <row r="551" spans="1:14" ht="15.75" thickBot="1">
      <c r="A551" s="6">
        <v>4</v>
      </c>
      <c r="B551" s="11" t="s">
        <v>3</v>
      </c>
      <c r="C551" s="146">
        <v>4397.9439999999995</v>
      </c>
      <c r="D551" s="146">
        <v>0</v>
      </c>
      <c r="E551" s="146">
        <v>0</v>
      </c>
      <c r="F551" s="146">
        <v>0</v>
      </c>
      <c r="G551" s="146">
        <v>0</v>
      </c>
      <c r="H551" s="146">
        <v>0</v>
      </c>
      <c r="I551" s="146">
        <v>210.08</v>
      </c>
      <c r="J551" s="146">
        <v>0</v>
      </c>
      <c r="K551" s="95">
        <f t="shared" si="247"/>
        <v>4608.0239999999994</v>
      </c>
      <c r="L551" s="96">
        <f t="shared" si="248"/>
        <v>0</v>
      </c>
    </row>
    <row r="552" spans="1:14" ht="15.75" thickBot="1">
      <c r="A552" s="6">
        <v>5</v>
      </c>
      <c r="B552" s="11" t="s">
        <v>14</v>
      </c>
      <c r="C552" s="146">
        <v>511.86799999999999</v>
      </c>
      <c r="D552" s="146">
        <v>0</v>
      </c>
      <c r="E552" s="146">
        <v>0</v>
      </c>
      <c r="F552" s="146">
        <v>0</v>
      </c>
      <c r="G552" s="146">
        <v>0</v>
      </c>
      <c r="H552" s="146">
        <v>0</v>
      </c>
      <c r="I552" s="146">
        <v>80.8</v>
      </c>
      <c r="J552" s="146">
        <v>0</v>
      </c>
      <c r="K552" s="95">
        <f t="shared" si="247"/>
        <v>592.66800000000001</v>
      </c>
      <c r="L552" s="96">
        <f t="shared" si="248"/>
        <v>0</v>
      </c>
    </row>
    <row r="553" spans="1:14" ht="15.75" thickBot="1">
      <c r="A553" s="6">
        <v>6</v>
      </c>
      <c r="B553" s="11" t="s">
        <v>15</v>
      </c>
      <c r="C553" s="146">
        <v>52286.195100000004</v>
      </c>
      <c r="D553" s="146">
        <v>6327.65</v>
      </c>
      <c r="E553" s="146">
        <v>0</v>
      </c>
      <c r="F553" s="146">
        <v>0</v>
      </c>
      <c r="G553" s="146">
        <v>187.86</v>
      </c>
      <c r="H553" s="146">
        <v>0</v>
      </c>
      <c r="I553" s="146">
        <v>9936.8850000000002</v>
      </c>
      <c r="J553" s="146">
        <v>0</v>
      </c>
      <c r="K553" s="95">
        <f t="shared" si="247"/>
        <v>62410.940100000007</v>
      </c>
      <c r="L553" s="96">
        <f t="shared" si="248"/>
        <v>6327.65</v>
      </c>
    </row>
    <row r="554" spans="1:14" ht="15.75" thickBot="1">
      <c r="A554" s="6">
        <v>7</v>
      </c>
      <c r="B554" s="11" t="s">
        <v>16</v>
      </c>
      <c r="C554" s="146">
        <v>12244.5936</v>
      </c>
      <c r="D554" s="146">
        <v>136.35</v>
      </c>
      <c r="E554" s="146">
        <v>2020</v>
      </c>
      <c r="F554" s="146">
        <v>0</v>
      </c>
      <c r="G554" s="146">
        <v>707</v>
      </c>
      <c r="H554" s="146">
        <v>0</v>
      </c>
      <c r="I554" s="146">
        <v>462.58</v>
      </c>
      <c r="J554" s="146">
        <v>3.03</v>
      </c>
      <c r="K554" s="95">
        <f t="shared" si="247"/>
        <v>15434.1736</v>
      </c>
      <c r="L554" s="96">
        <f t="shared" si="248"/>
        <v>139.38</v>
      </c>
    </row>
    <row r="555" spans="1:14" ht="15.75" thickBot="1">
      <c r="A555" s="6">
        <v>8</v>
      </c>
      <c r="B555" s="11" t="s">
        <v>17</v>
      </c>
      <c r="C555" s="146">
        <v>6357.0410000000002</v>
      </c>
      <c r="D555" s="146">
        <v>0</v>
      </c>
      <c r="E555" s="146">
        <v>505</v>
      </c>
      <c r="F555" s="146">
        <v>0</v>
      </c>
      <c r="G555" s="146">
        <v>0</v>
      </c>
      <c r="H555" s="146">
        <v>0</v>
      </c>
      <c r="I555" s="146">
        <v>233.31</v>
      </c>
      <c r="J555" s="146">
        <v>0</v>
      </c>
      <c r="K555" s="95">
        <f t="shared" si="247"/>
        <v>7095.3510000000006</v>
      </c>
      <c r="L555" s="96">
        <f t="shared" si="248"/>
        <v>0</v>
      </c>
    </row>
    <row r="556" spans="1:14" ht="15.75" thickBot="1">
      <c r="A556" s="6">
        <v>9</v>
      </c>
      <c r="B556" s="11" t="s">
        <v>18</v>
      </c>
      <c r="C556" s="146">
        <v>844.66300000000001</v>
      </c>
      <c r="D556" s="146">
        <v>0</v>
      </c>
      <c r="E556" s="146">
        <v>0</v>
      </c>
      <c r="F556" s="146">
        <v>0</v>
      </c>
      <c r="G556" s="146">
        <v>0</v>
      </c>
      <c r="H556" s="146">
        <v>0</v>
      </c>
      <c r="I556" s="146">
        <v>150.49</v>
      </c>
      <c r="J556" s="146">
        <v>0</v>
      </c>
      <c r="K556" s="95">
        <f t="shared" si="247"/>
        <v>995.15300000000002</v>
      </c>
      <c r="L556" s="96">
        <f t="shared" si="248"/>
        <v>0</v>
      </c>
    </row>
    <row r="557" spans="1:14" ht="15.75" thickBot="1">
      <c r="A557" s="6">
        <v>10</v>
      </c>
      <c r="B557" s="11" t="s">
        <v>20</v>
      </c>
      <c r="C557" s="146">
        <v>0</v>
      </c>
      <c r="D557" s="146">
        <v>0</v>
      </c>
      <c r="E557" s="146">
        <v>0</v>
      </c>
      <c r="F557" s="146">
        <v>0</v>
      </c>
      <c r="G557" s="146">
        <v>0</v>
      </c>
      <c r="H557" s="146">
        <v>0</v>
      </c>
      <c r="I557" s="146">
        <v>1143.32</v>
      </c>
      <c r="J557" s="146">
        <v>2339.16</v>
      </c>
      <c r="K557" s="95">
        <f t="shared" si="247"/>
        <v>1143.32</v>
      </c>
      <c r="L557" s="96">
        <f t="shared" si="248"/>
        <v>2339.16</v>
      </c>
    </row>
    <row r="558" spans="1:14" s="103" customFormat="1" ht="15.75" thickBot="1">
      <c r="A558" s="97">
        <v>11</v>
      </c>
      <c r="B558" s="98" t="s">
        <v>21</v>
      </c>
      <c r="C558" s="111">
        <f>SUM(C549:C557)</f>
        <v>152818.1813</v>
      </c>
      <c r="D558" s="111">
        <f t="shared" ref="D558:L558" si="249">SUM(D549:D557)</f>
        <v>11208.980000000001</v>
      </c>
      <c r="E558" s="111">
        <f t="shared" si="249"/>
        <v>18026.48</v>
      </c>
      <c r="F558" s="111">
        <f t="shared" si="249"/>
        <v>0</v>
      </c>
      <c r="G558" s="111">
        <f t="shared" si="249"/>
        <v>1652.3600000000001</v>
      </c>
      <c r="H558" s="111">
        <f t="shared" si="249"/>
        <v>0</v>
      </c>
      <c r="I558" s="111">
        <f t="shared" si="249"/>
        <v>13288.873</v>
      </c>
      <c r="J558" s="111">
        <f t="shared" si="249"/>
        <v>2342.19</v>
      </c>
      <c r="K558" s="101">
        <f t="shared" si="249"/>
        <v>185785.89430000004</v>
      </c>
      <c r="L558" s="101">
        <f t="shared" si="249"/>
        <v>13551.17</v>
      </c>
      <c r="M558" s="104">
        <f>K558-(C558+E558+G558+I558)</f>
        <v>0</v>
      </c>
      <c r="N558" s="104">
        <f>L558-(D558+F558+H558+J558)</f>
        <v>0</v>
      </c>
    </row>
    <row r="559" spans="1:14" ht="15.75" thickBot="1">
      <c r="A559" s="6">
        <v>12</v>
      </c>
      <c r="B559" s="12" t="s">
        <v>22</v>
      </c>
      <c r="C559" s="115">
        <v>12642.5942</v>
      </c>
      <c r="D559" s="115">
        <v>128.27000000000001</v>
      </c>
      <c r="E559" s="115">
        <v>0</v>
      </c>
      <c r="F559" s="115">
        <v>0</v>
      </c>
      <c r="G559" s="115">
        <v>0</v>
      </c>
      <c r="H559" s="115">
        <v>0</v>
      </c>
      <c r="I559" s="115">
        <v>1215.3329999999999</v>
      </c>
      <c r="J559" s="115">
        <v>0</v>
      </c>
      <c r="K559" s="95">
        <f>C559+E559+G559+I559</f>
        <v>13857.9272</v>
      </c>
      <c r="L559" s="96">
        <f t="shared" ref="L559" si="250">D559+F559+H559+J559</f>
        <v>128.27000000000001</v>
      </c>
    </row>
    <row r="560" spans="1:14" ht="15.75" thickBot="1">
      <c r="A560" s="13">
        <v>13</v>
      </c>
      <c r="B560" s="14" t="s">
        <v>1</v>
      </c>
      <c r="C560" s="115">
        <v>41009.272399999994</v>
      </c>
      <c r="D560" s="115">
        <v>19.190000000000001</v>
      </c>
      <c r="E560" s="115">
        <v>0</v>
      </c>
      <c r="F560" s="115">
        <v>0</v>
      </c>
      <c r="G560" s="115">
        <v>3292.6</v>
      </c>
      <c r="H560" s="115">
        <v>0</v>
      </c>
      <c r="I560" s="115">
        <v>387.84</v>
      </c>
      <c r="J560" s="115">
        <v>0</v>
      </c>
      <c r="K560" s="95">
        <f>C560+E560+G560+I560</f>
        <v>44689.712399999989</v>
      </c>
      <c r="L560" s="96">
        <f t="shared" ref="L560" si="251">D560+F560+H560+J560</f>
        <v>19.190000000000001</v>
      </c>
    </row>
    <row r="561" spans="1:14" ht="15.75" thickBot="1">
      <c r="A561" s="15">
        <v>14</v>
      </c>
      <c r="B561" s="16" t="s">
        <v>23</v>
      </c>
      <c r="C561" s="115">
        <v>0</v>
      </c>
      <c r="D561" s="115">
        <v>0</v>
      </c>
      <c r="E561" s="115">
        <v>0</v>
      </c>
      <c r="F561" s="115">
        <v>0</v>
      </c>
      <c r="G561" s="115">
        <v>0</v>
      </c>
      <c r="H561" s="115">
        <v>0</v>
      </c>
      <c r="I561" s="115">
        <v>0</v>
      </c>
      <c r="J561" s="115">
        <v>0</v>
      </c>
      <c r="K561" s="21">
        <v>0</v>
      </c>
      <c r="L561" s="21">
        <v>0</v>
      </c>
    </row>
    <row r="562" spans="1:14" s="103" customFormat="1" ht="15.75" thickBot="1">
      <c r="A562" s="97">
        <v>15</v>
      </c>
      <c r="B562" s="98" t="s">
        <v>24</v>
      </c>
      <c r="C562" s="101">
        <f>SUM(C559:C561)</f>
        <v>53651.866599999994</v>
      </c>
      <c r="D562" s="101">
        <f t="shared" ref="D562:L562" si="252">SUM(D559:D561)</f>
        <v>147.46</v>
      </c>
      <c r="E562" s="101">
        <f t="shared" si="252"/>
        <v>0</v>
      </c>
      <c r="F562" s="101">
        <f t="shared" si="252"/>
        <v>0</v>
      </c>
      <c r="G562" s="101">
        <f t="shared" si="252"/>
        <v>3292.6</v>
      </c>
      <c r="H562" s="101">
        <f t="shared" si="252"/>
        <v>0</v>
      </c>
      <c r="I562" s="101">
        <f t="shared" si="252"/>
        <v>1603.1729999999998</v>
      </c>
      <c r="J562" s="101">
        <f t="shared" si="252"/>
        <v>0</v>
      </c>
      <c r="K562" s="101">
        <f t="shared" si="252"/>
        <v>58547.639599999988</v>
      </c>
      <c r="L562" s="101">
        <f t="shared" si="252"/>
        <v>147.46</v>
      </c>
      <c r="M562" s="104">
        <f>K562-(C562+E562+G562+I562)</f>
        <v>0</v>
      </c>
      <c r="N562" s="104">
        <f>L562-(D562+F562+H562+J562)</f>
        <v>0</v>
      </c>
    </row>
    <row r="563" spans="1:14" ht="15.75" thickBot="1">
      <c r="A563" s="6">
        <v>16</v>
      </c>
      <c r="B563" s="11" t="s">
        <v>25</v>
      </c>
      <c r="C563" s="115">
        <v>0</v>
      </c>
      <c r="D563" s="115">
        <v>0</v>
      </c>
      <c r="E563" s="115">
        <v>0</v>
      </c>
      <c r="F563" s="115">
        <v>0</v>
      </c>
      <c r="G563" s="115">
        <v>0</v>
      </c>
      <c r="H563" s="115">
        <v>0</v>
      </c>
      <c r="I563" s="115">
        <v>0</v>
      </c>
      <c r="J563" s="115">
        <v>0</v>
      </c>
      <c r="K563" s="95">
        <f>C563+E563+G563+I563</f>
        <v>0</v>
      </c>
      <c r="L563" s="96">
        <f t="shared" ref="L563" si="253">D563+F563+H563+J563</f>
        <v>0</v>
      </c>
    </row>
    <row r="564" spans="1:14" ht="15.75" thickBot="1">
      <c r="A564" s="6">
        <v>17</v>
      </c>
      <c r="B564" s="11" t="s">
        <v>26</v>
      </c>
      <c r="C564" s="115">
        <v>832.40159999999992</v>
      </c>
      <c r="D564" s="115">
        <v>113970.42</v>
      </c>
      <c r="E564" s="115">
        <v>0</v>
      </c>
      <c r="F564" s="115">
        <v>0</v>
      </c>
      <c r="G564" s="115">
        <v>303</v>
      </c>
      <c r="H564" s="115">
        <v>0</v>
      </c>
      <c r="I564" s="115">
        <v>904.96</v>
      </c>
      <c r="J564" s="115">
        <v>0</v>
      </c>
      <c r="K564" s="95">
        <f>C564+E564+G564+I564</f>
        <v>2040.3616</v>
      </c>
      <c r="L564" s="96">
        <f t="shared" ref="L564" si="254">D564+F564+H564+J564</f>
        <v>113970.42</v>
      </c>
    </row>
    <row r="565" spans="1:14" s="103" customFormat="1" ht="26.25" thickBot="1">
      <c r="A565" s="97">
        <v>18</v>
      </c>
      <c r="B565" s="98" t="s">
        <v>27</v>
      </c>
      <c r="C565" s="101">
        <f>SUM(C563:C564)</f>
        <v>832.40159999999992</v>
      </c>
      <c r="D565" s="101">
        <f t="shared" ref="D565:L565" si="255">SUM(D563:D564)</f>
        <v>113970.42</v>
      </c>
      <c r="E565" s="101">
        <f t="shared" si="255"/>
        <v>0</v>
      </c>
      <c r="F565" s="101">
        <f t="shared" si="255"/>
        <v>0</v>
      </c>
      <c r="G565" s="101">
        <f t="shared" si="255"/>
        <v>303</v>
      </c>
      <c r="H565" s="101">
        <f t="shared" si="255"/>
        <v>0</v>
      </c>
      <c r="I565" s="101">
        <f t="shared" si="255"/>
        <v>904.96</v>
      </c>
      <c r="J565" s="101">
        <f t="shared" si="255"/>
        <v>0</v>
      </c>
      <c r="K565" s="101">
        <f t="shared" si="255"/>
        <v>2040.3616</v>
      </c>
      <c r="L565" s="101">
        <f t="shared" si="255"/>
        <v>113970.42</v>
      </c>
      <c r="M565" s="104">
        <f t="shared" ref="M565:N567" si="256">K565-(C565+E565+G565+I565)</f>
        <v>0</v>
      </c>
      <c r="N565" s="104">
        <f t="shared" si="256"/>
        <v>0</v>
      </c>
    </row>
    <row r="566" spans="1:14" ht="26.25" thickBot="1">
      <c r="A566" s="8">
        <v>19</v>
      </c>
      <c r="B566" s="9" t="s">
        <v>28</v>
      </c>
      <c r="C566" s="21">
        <f>C558+C562+C565</f>
        <v>207302.44950000002</v>
      </c>
      <c r="D566" s="21">
        <f t="shared" ref="D566:L566" si="257">D558+D562+D565</f>
        <v>125326.86</v>
      </c>
      <c r="E566" s="21">
        <f t="shared" si="257"/>
        <v>18026.48</v>
      </c>
      <c r="F566" s="21">
        <f t="shared" si="257"/>
        <v>0</v>
      </c>
      <c r="G566" s="21">
        <f t="shared" si="257"/>
        <v>5247.96</v>
      </c>
      <c r="H566" s="21">
        <f t="shared" si="257"/>
        <v>0</v>
      </c>
      <c r="I566" s="21">
        <f t="shared" si="257"/>
        <v>15797.005999999998</v>
      </c>
      <c r="J566" s="21">
        <f t="shared" si="257"/>
        <v>2342.19</v>
      </c>
      <c r="K566" s="21">
        <f t="shared" si="257"/>
        <v>246373.89550000004</v>
      </c>
      <c r="L566" s="21">
        <f t="shared" si="257"/>
        <v>127669.05</v>
      </c>
      <c r="M566" s="37">
        <f t="shared" si="256"/>
        <v>0</v>
      </c>
      <c r="N566" s="37">
        <f t="shared" si="256"/>
        <v>0</v>
      </c>
    </row>
    <row r="567" spans="1:14" s="144" customFormat="1" ht="15.75" thickBot="1">
      <c r="A567" s="139">
        <v>20</v>
      </c>
      <c r="B567" s="140" t="s">
        <v>29</v>
      </c>
      <c r="C567" s="141">
        <f>C566+C547</f>
        <v>645013.34070000006</v>
      </c>
      <c r="D567" s="141">
        <f t="shared" ref="D567:L567" si="258">D547+D566</f>
        <v>520296.86</v>
      </c>
      <c r="E567" s="141">
        <f t="shared" si="258"/>
        <v>314299.88</v>
      </c>
      <c r="F567" s="141">
        <f t="shared" si="258"/>
        <v>155550</v>
      </c>
      <c r="G567" s="141">
        <f t="shared" si="258"/>
        <v>48576.959999999999</v>
      </c>
      <c r="H567" s="141">
        <f t="shared" si="258"/>
        <v>28853</v>
      </c>
      <c r="I567" s="141">
        <f t="shared" si="258"/>
        <v>15797.005999999998</v>
      </c>
      <c r="J567" s="141">
        <f t="shared" si="258"/>
        <v>2342.19</v>
      </c>
      <c r="K567" s="141">
        <f t="shared" si="258"/>
        <v>1023687.1867000002</v>
      </c>
      <c r="L567" s="141">
        <f t="shared" si="258"/>
        <v>707042.05</v>
      </c>
      <c r="M567" s="145">
        <f t="shared" si="256"/>
        <v>0</v>
      </c>
      <c r="N567" s="145">
        <f t="shared" si="256"/>
        <v>0</v>
      </c>
    </row>
    <row r="568" spans="1:14" ht="19.5" thickBot="1">
      <c r="A568" s="163"/>
      <c r="B568" s="164"/>
      <c r="C568" s="164"/>
      <c r="D568" s="164"/>
      <c r="E568" s="164"/>
      <c r="F568" s="164"/>
      <c r="G568" s="164"/>
      <c r="H568" s="164"/>
      <c r="I568" s="164"/>
      <c r="J568" s="164"/>
      <c r="K568" s="164"/>
      <c r="L568" s="165"/>
    </row>
    <row r="569" spans="1:14" ht="18.75">
      <c r="A569" s="17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</row>
    <row r="570" spans="1:14" ht="18.75">
      <c r="A570" s="17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</row>
    <row r="571" spans="1:14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 spans="1:14" ht="19.5" thickBot="1">
      <c r="A572" s="5"/>
      <c r="B572" s="173" t="s">
        <v>49</v>
      </c>
      <c r="C572" s="174"/>
      <c r="D572" s="4"/>
      <c r="E572" s="4"/>
      <c r="F572" s="4"/>
      <c r="G572" s="4"/>
      <c r="H572" s="4"/>
      <c r="I572" s="4"/>
      <c r="J572" s="4"/>
      <c r="K572" s="4"/>
      <c r="L572" s="4"/>
    </row>
    <row r="573" spans="1:14" ht="16.5" thickBot="1">
      <c r="A573" s="158" t="s">
        <v>19</v>
      </c>
      <c r="B573" s="159"/>
      <c r="C573" s="159"/>
      <c r="D573" s="159"/>
      <c r="E573" s="159"/>
      <c r="F573" s="159"/>
      <c r="G573" s="159"/>
      <c r="H573" s="159"/>
      <c r="I573" s="159"/>
      <c r="J573" s="159"/>
      <c r="K573" s="159"/>
      <c r="L573" s="160"/>
    </row>
    <row r="574" spans="1:14" ht="16.5" thickBot="1">
      <c r="A574" s="158" t="s">
        <v>54</v>
      </c>
      <c r="B574" s="159"/>
      <c r="C574" s="159"/>
      <c r="D574" s="159"/>
      <c r="E574" s="159"/>
      <c r="F574" s="159"/>
      <c r="G574" s="159"/>
      <c r="H574" s="159"/>
      <c r="I574" s="159"/>
      <c r="J574" s="159"/>
      <c r="K574" s="159"/>
      <c r="L574" s="160"/>
    </row>
    <row r="575" spans="1:14" ht="15.75" thickBot="1">
      <c r="A575" s="6"/>
      <c r="B575" s="7"/>
      <c r="C575" s="161" t="s">
        <v>4</v>
      </c>
      <c r="D575" s="162"/>
      <c r="E575" s="161" t="s">
        <v>5</v>
      </c>
      <c r="F575" s="162"/>
      <c r="G575" s="161" t="s">
        <v>6</v>
      </c>
      <c r="H575" s="162"/>
      <c r="I575" s="161" t="s">
        <v>7</v>
      </c>
      <c r="J575" s="162"/>
      <c r="K575" s="161" t="s">
        <v>0</v>
      </c>
      <c r="L575" s="162"/>
    </row>
    <row r="576" spans="1:14" ht="15.75" thickBot="1">
      <c r="A576" s="6"/>
      <c r="B576" s="7"/>
      <c r="C576" s="7" t="s">
        <v>2</v>
      </c>
      <c r="D576" s="7" t="s">
        <v>8</v>
      </c>
      <c r="E576" s="7" t="s">
        <v>9</v>
      </c>
      <c r="F576" s="7" t="s">
        <v>8</v>
      </c>
      <c r="G576" s="7" t="s">
        <v>2</v>
      </c>
      <c r="H576" s="7" t="s">
        <v>8</v>
      </c>
      <c r="I576" s="7" t="s">
        <v>2</v>
      </c>
      <c r="J576" s="7" t="s">
        <v>8</v>
      </c>
      <c r="K576" s="7" t="s">
        <v>2</v>
      </c>
      <c r="L576" s="7" t="s">
        <v>8</v>
      </c>
    </row>
    <row r="577" spans="1:14" ht="15.75" thickBot="1">
      <c r="A577" s="8">
        <v>1</v>
      </c>
      <c r="B577" s="9" t="s">
        <v>10</v>
      </c>
      <c r="C577" s="3">
        <v>84345</v>
      </c>
      <c r="D577" s="3">
        <v>39446.83</v>
      </c>
      <c r="E577" s="3">
        <v>32388.51</v>
      </c>
      <c r="F577" s="3">
        <v>20808.41</v>
      </c>
      <c r="G577" s="3">
        <v>20987.49</v>
      </c>
      <c r="H577" s="3">
        <v>27050.95</v>
      </c>
      <c r="I577" s="3">
        <v>0</v>
      </c>
      <c r="J577" s="3">
        <v>0</v>
      </c>
      <c r="K577" s="95">
        <f>C577+E577+G577+I577</f>
        <v>137721</v>
      </c>
      <c r="L577" s="96">
        <f t="shared" ref="L577" si="259">D577+F577+H577+J577</f>
        <v>87306.19</v>
      </c>
      <c r="M577" s="37">
        <f>K577-(C577+E577+G577+I577)</f>
        <v>0</v>
      </c>
      <c r="N577" s="37">
        <f>L577-(D577+F577+H577+J577)</f>
        <v>0</v>
      </c>
    </row>
    <row r="578" spans="1:14" ht="15.75" thickBot="1">
      <c r="A578" s="8"/>
      <c r="B578" s="9" t="s">
        <v>11</v>
      </c>
      <c r="C578" s="34"/>
      <c r="D578" s="32"/>
      <c r="E578" s="32"/>
      <c r="F578" s="32"/>
      <c r="G578" s="32"/>
      <c r="H578" s="32"/>
      <c r="I578" s="32"/>
      <c r="J578" s="33"/>
      <c r="K578" s="95">
        <f t="shared" ref="K578:K587" si="260">C578+E578+G578+I578</f>
        <v>0</v>
      </c>
      <c r="L578" s="96">
        <f t="shared" ref="L578:L587" si="261">D578+F578+H578+J578</f>
        <v>0</v>
      </c>
    </row>
    <row r="579" spans="1:14" ht="15.75" thickBot="1">
      <c r="A579" s="6">
        <v>2</v>
      </c>
      <c r="B579" s="11" t="s">
        <v>12</v>
      </c>
      <c r="C579" s="3">
        <v>1437.3</v>
      </c>
      <c r="D579" s="3">
        <v>0</v>
      </c>
      <c r="E579" s="3">
        <v>809.03</v>
      </c>
      <c r="F579" s="3">
        <v>0</v>
      </c>
      <c r="G579" s="3">
        <v>714.12</v>
      </c>
      <c r="H579" s="3">
        <v>0</v>
      </c>
      <c r="I579" s="3">
        <v>347.8</v>
      </c>
      <c r="J579" s="3">
        <v>0</v>
      </c>
      <c r="K579" s="95">
        <f t="shared" si="260"/>
        <v>3308.25</v>
      </c>
      <c r="L579" s="96">
        <f t="shared" si="261"/>
        <v>0</v>
      </c>
      <c r="N579" s="38"/>
    </row>
    <row r="580" spans="1:14" ht="15.75" thickBot="1">
      <c r="A580" s="6">
        <v>3</v>
      </c>
      <c r="B580" s="11" t="s">
        <v>13</v>
      </c>
      <c r="C580" s="3">
        <v>4574.21</v>
      </c>
      <c r="D580" s="3">
        <v>1027.3800000000001</v>
      </c>
      <c r="E580" s="3">
        <v>1919.26</v>
      </c>
      <c r="F580" s="3">
        <v>0</v>
      </c>
      <c r="G580" s="3">
        <v>576.89</v>
      </c>
      <c r="H580" s="3">
        <v>242.98</v>
      </c>
      <c r="I580" s="3">
        <v>442.39</v>
      </c>
      <c r="J580" s="3">
        <v>0</v>
      </c>
      <c r="K580" s="95">
        <f t="shared" si="260"/>
        <v>7512.7500000000009</v>
      </c>
      <c r="L580" s="96">
        <f t="shared" si="261"/>
        <v>1270.3600000000001</v>
      </c>
    </row>
    <row r="581" spans="1:14" ht="15.75" thickBot="1">
      <c r="A581" s="6">
        <v>4</v>
      </c>
      <c r="B581" s="11" t="s">
        <v>3</v>
      </c>
      <c r="C581" s="3">
        <v>1526.05</v>
      </c>
      <c r="D581" s="3">
        <v>57.87</v>
      </c>
      <c r="E581" s="3">
        <v>765.47</v>
      </c>
      <c r="F581" s="3">
        <v>0</v>
      </c>
      <c r="G581" s="3">
        <v>116.32</v>
      </c>
      <c r="H581" s="3">
        <v>0</v>
      </c>
      <c r="I581" s="3">
        <v>36.409999999999997</v>
      </c>
      <c r="J581" s="3">
        <v>0</v>
      </c>
      <c r="K581" s="95">
        <f t="shared" si="260"/>
        <v>2444.25</v>
      </c>
      <c r="L581" s="96">
        <f t="shared" si="261"/>
        <v>57.87</v>
      </c>
    </row>
    <row r="582" spans="1:14" ht="15.75" thickBot="1">
      <c r="A582" s="6">
        <v>5</v>
      </c>
      <c r="B582" s="11" t="s">
        <v>14</v>
      </c>
      <c r="C582" s="3">
        <v>1127.44</v>
      </c>
      <c r="D582" s="3">
        <v>35</v>
      </c>
      <c r="E582" s="3">
        <v>504.8</v>
      </c>
      <c r="F582" s="3">
        <v>0</v>
      </c>
      <c r="G582" s="3">
        <v>0</v>
      </c>
      <c r="H582" s="3">
        <v>0</v>
      </c>
      <c r="I582" s="3">
        <v>23.01</v>
      </c>
      <c r="J582" s="3">
        <v>0</v>
      </c>
      <c r="K582" s="95">
        <f t="shared" si="260"/>
        <v>1655.25</v>
      </c>
      <c r="L582" s="96">
        <f t="shared" si="261"/>
        <v>35</v>
      </c>
    </row>
    <row r="583" spans="1:14" ht="15.75" thickBot="1">
      <c r="A583" s="6">
        <v>6</v>
      </c>
      <c r="B583" s="11" t="s">
        <v>15</v>
      </c>
      <c r="C583" s="3">
        <v>15343.05</v>
      </c>
      <c r="D583" s="3">
        <v>1008.2</v>
      </c>
      <c r="E583" s="3">
        <v>6429.83</v>
      </c>
      <c r="F583" s="3">
        <v>121.16</v>
      </c>
      <c r="G583" s="3">
        <v>1386.2</v>
      </c>
      <c r="H583" s="3">
        <v>0</v>
      </c>
      <c r="I583" s="3">
        <v>678.92</v>
      </c>
      <c r="J583" s="3">
        <v>19.5</v>
      </c>
      <c r="K583" s="95">
        <f t="shared" si="260"/>
        <v>23837.999999999996</v>
      </c>
      <c r="L583" s="96">
        <f t="shared" si="261"/>
        <v>1148.8600000000001</v>
      </c>
    </row>
    <row r="584" spans="1:14" ht="15.75" thickBot="1">
      <c r="A584" s="6">
        <v>7</v>
      </c>
      <c r="B584" s="11" t="s">
        <v>16</v>
      </c>
      <c r="C584" s="3">
        <v>1271.0899999999999</v>
      </c>
      <c r="D584" s="3">
        <v>86.3</v>
      </c>
      <c r="E584" s="3">
        <v>737.72</v>
      </c>
      <c r="F584" s="3">
        <v>0</v>
      </c>
      <c r="G584" s="3">
        <v>153.77000000000001</v>
      </c>
      <c r="H584" s="3">
        <v>0</v>
      </c>
      <c r="I584" s="3">
        <v>300.42</v>
      </c>
      <c r="J584" s="3">
        <v>0</v>
      </c>
      <c r="K584" s="95">
        <f t="shared" si="260"/>
        <v>2463</v>
      </c>
      <c r="L584" s="96">
        <f t="shared" si="261"/>
        <v>86.3</v>
      </c>
    </row>
    <row r="585" spans="1:14" ht="15.75" thickBot="1">
      <c r="A585" s="6">
        <v>8</v>
      </c>
      <c r="B585" s="11" t="s">
        <v>17</v>
      </c>
      <c r="C585" s="3">
        <v>794.16</v>
      </c>
      <c r="D585" s="3">
        <v>1873.76</v>
      </c>
      <c r="E585" s="3">
        <v>151.93</v>
      </c>
      <c r="F585" s="3">
        <v>0</v>
      </c>
      <c r="G585" s="3">
        <v>76.73</v>
      </c>
      <c r="H585" s="3">
        <v>0</v>
      </c>
      <c r="I585" s="3">
        <v>37.68</v>
      </c>
      <c r="J585" s="3">
        <v>0</v>
      </c>
      <c r="K585" s="95">
        <f t="shared" si="260"/>
        <v>1060.5</v>
      </c>
      <c r="L585" s="96">
        <f t="shared" si="261"/>
        <v>1873.76</v>
      </c>
    </row>
    <row r="586" spans="1:14" ht="15.75" thickBot="1">
      <c r="A586" s="6">
        <v>9</v>
      </c>
      <c r="B586" s="11" t="s">
        <v>18</v>
      </c>
      <c r="C586" s="3">
        <v>1276.1500000000001</v>
      </c>
      <c r="D586" s="3">
        <v>0</v>
      </c>
      <c r="E586" s="3">
        <v>115.46</v>
      </c>
      <c r="F586" s="3">
        <v>0</v>
      </c>
      <c r="G586" s="3">
        <v>92.38</v>
      </c>
      <c r="H586" s="3">
        <v>0</v>
      </c>
      <c r="I586" s="3">
        <v>37.76</v>
      </c>
      <c r="J586" s="3">
        <v>0</v>
      </c>
      <c r="K586" s="95">
        <f t="shared" si="260"/>
        <v>1521.7500000000002</v>
      </c>
      <c r="L586" s="96">
        <f t="shared" si="261"/>
        <v>0</v>
      </c>
    </row>
    <row r="587" spans="1:14" ht="15.75" thickBot="1">
      <c r="A587" s="6">
        <v>10</v>
      </c>
      <c r="B587" s="11" t="s">
        <v>20</v>
      </c>
      <c r="C587" s="3">
        <v>2988.74</v>
      </c>
      <c r="D587" s="3">
        <v>1394.62</v>
      </c>
      <c r="E587" s="3">
        <v>637.16999999999996</v>
      </c>
      <c r="F587" s="3">
        <v>127.02</v>
      </c>
      <c r="G587" s="3">
        <v>456.39</v>
      </c>
      <c r="H587" s="3">
        <v>381.04</v>
      </c>
      <c r="I587" s="3">
        <v>68.2</v>
      </c>
      <c r="J587" s="3">
        <v>19</v>
      </c>
      <c r="K587" s="95">
        <f t="shared" si="260"/>
        <v>4150.5</v>
      </c>
      <c r="L587" s="96">
        <f t="shared" si="261"/>
        <v>1921.6799999999998</v>
      </c>
    </row>
    <row r="588" spans="1:14" s="103" customFormat="1" ht="15.75" thickBot="1">
      <c r="A588" s="97">
        <v>11</v>
      </c>
      <c r="B588" s="98" t="s">
        <v>21</v>
      </c>
      <c r="C588" s="99">
        <f>SUM(C579:C587)</f>
        <v>30338.190000000002</v>
      </c>
      <c r="D588" s="99">
        <f t="shared" ref="D588:L588" si="262">SUM(D579:D587)</f>
        <v>5483.13</v>
      </c>
      <c r="E588" s="99">
        <f t="shared" si="262"/>
        <v>12070.669999999998</v>
      </c>
      <c r="F588" s="99">
        <f t="shared" si="262"/>
        <v>248.18</v>
      </c>
      <c r="G588" s="99">
        <f t="shared" si="262"/>
        <v>3572.7999999999997</v>
      </c>
      <c r="H588" s="99">
        <f t="shared" si="262"/>
        <v>624.02</v>
      </c>
      <c r="I588" s="99">
        <f t="shared" si="262"/>
        <v>1972.5900000000001</v>
      </c>
      <c r="J588" s="99">
        <f t="shared" si="262"/>
        <v>38.5</v>
      </c>
      <c r="K588" s="100">
        <f t="shared" si="262"/>
        <v>47954.25</v>
      </c>
      <c r="L588" s="100">
        <f t="shared" si="262"/>
        <v>6393.83</v>
      </c>
      <c r="M588" s="104">
        <f>K588-(C588+E588+G588+I588)</f>
        <v>0</v>
      </c>
      <c r="N588" s="104">
        <f>L588-(D588+F588+H588+J588)</f>
        <v>0</v>
      </c>
    </row>
    <row r="589" spans="1:14" ht="15.75" thickBot="1">
      <c r="A589" s="6">
        <v>12</v>
      </c>
      <c r="B589" s="12" t="s">
        <v>22</v>
      </c>
      <c r="C589" s="3">
        <v>1060.6300000000001</v>
      </c>
      <c r="D589" s="3">
        <v>31.5</v>
      </c>
      <c r="E589" s="3">
        <v>348.08</v>
      </c>
      <c r="F589" s="3">
        <v>0</v>
      </c>
      <c r="G589" s="3">
        <v>152.51</v>
      </c>
      <c r="H589" s="3">
        <v>0</v>
      </c>
      <c r="I589" s="3">
        <v>37.78</v>
      </c>
      <c r="J589" s="3">
        <v>0</v>
      </c>
      <c r="K589" s="95">
        <f>C589+E589+G589+I589</f>
        <v>1599</v>
      </c>
      <c r="L589" s="96">
        <f t="shared" ref="L589" si="263">D589+F589+H589+J589</f>
        <v>31.5</v>
      </c>
    </row>
    <row r="590" spans="1:14" ht="15.75" thickBot="1">
      <c r="A590" s="13">
        <v>13</v>
      </c>
      <c r="B590" s="14" t="s">
        <v>1</v>
      </c>
      <c r="C590" s="3">
        <v>3300.21</v>
      </c>
      <c r="D590" s="3">
        <v>485.9</v>
      </c>
      <c r="E590" s="3">
        <v>347.36</v>
      </c>
      <c r="F590" s="3">
        <v>0</v>
      </c>
      <c r="G590" s="3">
        <v>306.5</v>
      </c>
      <c r="H590" s="3">
        <v>0</v>
      </c>
      <c r="I590" s="3">
        <v>38.18</v>
      </c>
      <c r="J590" s="3">
        <v>0</v>
      </c>
      <c r="K590" s="95">
        <f t="shared" ref="K590:K591" si="264">C590+E590+G590+I590</f>
        <v>3992.25</v>
      </c>
      <c r="L590" s="96">
        <f t="shared" ref="L590:L591" si="265">D590+F590+H590+J590</f>
        <v>485.9</v>
      </c>
    </row>
    <row r="591" spans="1:14" ht="15.75" thickBot="1">
      <c r="A591" s="15">
        <v>14</v>
      </c>
      <c r="B591" s="16" t="s">
        <v>23</v>
      </c>
      <c r="C591" s="3">
        <v>113.79</v>
      </c>
      <c r="D591" s="3">
        <v>42.97</v>
      </c>
      <c r="E591" s="3">
        <v>19.21</v>
      </c>
      <c r="F591" s="3">
        <v>0</v>
      </c>
      <c r="G591" s="3">
        <v>15.4</v>
      </c>
      <c r="H591" s="3">
        <v>0</v>
      </c>
      <c r="I591" s="3">
        <v>2.35</v>
      </c>
      <c r="J591" s="3">
        <v>0</v>
      </c>
      <c r="K591" s="95">
        <f t="shared" si="264"/>
        <v>150.75</v>
      </c>
      <c r="L591" s="96">
        <f t="shared" si="265"/>
        <v>42.97</v>
      </c>
    </row>
    <row r="592" spans="1:14" s="103" customFormat="1" ht="15.75" thickBot="1">
      <c r="A592" s="97">
        <v>15</v>
      </c>
      <c r="B592" s="98" t="s">
        <v>24</v>
      </c>
      <c r="C592" s="99">
        <f>SUM(C589:C591)</f>
        <v>4474.63</v>
      </c>
      <c r="D592" s="99">
        <f t="shared" ref="D592:I592" si="266">SUM(D589:D591)</f>
        <v>560.37</v>
      </c>
      <c r="E592" s="99">
        <f t="shared" si="266"/>
        <v>714.65000000000009</v>
      </c>
      <c r="F592" s="99">
        <f t="shared" si="266"/>
        <v>0</v>
      </c>
      <c r="G592" s="99">
        <f t="shared" si="266"/>
        <v>474.40999999999997</v>
      </c>
      <c r="H592" s="99">
        <f t="shared" si="266"/>
        <v>0</v>
      </c>
      <c r="I592" s="99">
        <f t="shared" si="266"/>
        <v>78.31</v>
      </c>
      <c r="J592" s="99">
        <f>SUM(J589:J591)</f>
        <v>0</v>
      </c>
      <c r="K592" s="100">
        <f>SUM(K589:K591)</f>
        <v>5742</v>
      </c>
      <c r="L592" s="100">
        <f>SUM(L589:L591)</f>
        <v>560.37</v>
      </c>
      <c r="M592" s="104">
        <f>K592-(C592+E592+G592+I592)</f>
        <v>0</v>
      </c>
      <c r="N592" s="104">
        <f>L592-(D592+F592+H592+J592)</f>
        <v>0</v>
      </c>
    </row>
    <row r="593" spans="1:14" ht="15.75" thickBot="1">
      <c r="A593" s="6">
        <v>16</v>
      </c>
      <c r="B593" s="11" t="s">
        <v>25</v>
      </c>
      <c r="C593" s="3">
        <v>2951.41</v>
      </c>
      <c r="D593" s="3">
        <v>582.45000000000005</v>
      </c>
      <c r="E593" s="3">
        <v>1325.63</v>
      </c>
      <c r="F593" s="3">
        <v>1268</v>
      </c>
      <c r="G593" s="3">
        <v>158.77000000000001</v>
      </c>
      <c r="H593" s="3">
        <v>0</v>
      </c>
      <c r="I593" s="3">
        <v>68.69</v>
      </c>
      <c r="J593" s="3">
        <v>0</v>
      </c>
      <c r="K593" s="95">
        <f>C593+E593+G593+I593</f>
        <v>4504.5</v>
      </c>
      <c r="L593" s="96">
        <f t="shared" ref="L593" si="267">D593+F593+H593+J593</f>
        <v>1850.45</v>
      </c>
    </row>
    <row r="594" spans="1:14" ht="15.75" thickBot="1">
      <c r="A594" s="6">
        <v>17</v>
      </c>
      <c r="B594" s="11" t="s">
        <v>26</v>
      </c>
      <c r="C594" s="3">
        <v>4447.34</v>
      </c>
      <c r="D594" s="3">
        <v>12.09</v>
      </c>
      <c r="E594" s="3">
        <v>1336.71</v>
      </c>
      <c r="F594" s="3">
        <v>10.82</v>
      </c>
      <c r="G594" s="3">
        <v>159.44999999999999</v>
      </c>
      <c r="H594" s="3">
        <v>0</v>
      </c>
      <c r="I594" s="3">
        <v>91</v>
      </c>
      <c r="J594" s="3">
        <v>0</v>
      </c>
      <c r="K594" s="95">
        <f>C594+E594+G594+I594</f>
        <v>6034.5</v>
      </c>
      <c r="L594" s="96">
        <f t="shared" ref="L594" si="268">D594+F594+H594+J594</f>
        <v>22.91</v>
      </c>
    </row>
    <row r="595" spans="1:14" s="103" customFormat="1" ht="26.25" thickBot="1">
      <c r="A595" s="97">
        <v>18</v>
      </c>
      <c r="B595" s="98" t="s">
        <v>27</v>
      </c>
      <c r="C595" s="100">
        <f>SUM(C593:C594)</f>
        <v>7398.75</v>
      </c>
      <c r="D595" s="100">
        <f t="shared" ref="D595:L595" si="269">SUM(D593:D594)</f>
        <v>594.54000000000008</v>
      </c>
      <c r="E595" s="100">
        <f t="shared" si="269"/>
        <v>2662.34</v>
      </c>
      <c r="F595" s="100">
        <f t="shared" si="269"/>
        <v>1278.82</v>
      </c>
      <c r="G595" s="100">
        <f t="shared" si="269"/>
        <v>318.22000000000003</v>
      </c>
      <c r="H595" s="100">
        <f t="shared" si="269"/>
        <v>0</v>
      </c>
      <c r="I595" s="100">
        <f t="shared" si="269"/>
        <v>159.69</v>
      </c>
      <c r="J595" s="100">
        <f t="shared" si="269"/>
        <v>0</v>
      </c>
      <c r="K595" s="100">
        <f t="shared" si="269"/>
        <v>10539</v>
      </c>
      <c r="L595" s="100">
        <f t="shared" si="269"/>
        <v>1873.3600000000001</v>
      </c>
      <c r="M595" s="104">
        <f t="shared" ref="M595:N597" si="270">K595-(C595+E595+G595+I595)</f>
        <v>0</v>
      </c>
      <c r="N595" s="104">
        <f t="shared" si="270"/>
        <v>0</v>
      </c>
    </row>
    <row r="596" spans="1:14" ht="26.25" thickBot="1">
      <c r="A596" s="8">
        <v>19</v>
      </c>
      <c r="B596" s="9" t="s">
        <v>28</v>
      </c>
      <c r="C596" s="10">
        <f>C588+C592+C595</f>
        <v>42211.57</v>
      </c>
      <c r="D596" s="10">
        <f t="shared" ref="D596:L596" si="271">D588+D592+D595</f>
        <v>6638.04</v>
      </c>
      <c r="E596" s="10">
        <f t="shared" si="271"/>
        <v>15447.659999999998</v>
      </c>
      <c r="F596" s="10">
        <f t="shared" si="271"/>
        <v>1527</v>
      </c>
      <c r="G596" s="10">
        <f t="shared" si="271"/>
        <v>4365.4299999999994</v>
      </c>
      <c r="H596" s="10">
        <f t="shared" si="271"/>
        <v>624.02</v>
      </c>
      <c r="I596" s="10">
        <f t="shared" si="271"/>
        <v>2210.59</v>
      </c>
      <c r="J596" s="10">
        <f t="shared" si="271"/>
        <v>38.5</v>
      </c>
      <c r="K596" s="10">
        <f t="shared" si="271"/>
        <v>64235.25</v>
      </c>
      <c r="L596" s="10">
        <f t="shared" si="271"/>
        <v>8827.56</v>
      </c>
      <c r="M596" s="37">
        <f t="shared" si="270"/>
        <v>0</v>
      </c>
      <c r="N596" s="37">
        <f t="shared" si="270"/>
        <v>0</v>
      </c>
    </row>
    <row r="597" spans="1:14" ht="15.75" thickBot="1">
      <c r="A597" s="8">
        <v>20</v>
      </c>
      <c r="B597" s="9" t="s">
        <v>29</v>
      </c>
      <c r="C597" s="21">
        <f>C596+C577</f>
        <v>126556.57</v>
      </c>
      <c r="D597" s="10">
        <f t="shared" ref="D597:L597" si="272">D577+D596</f>
        <v>46084.87</v>
      </c>
      <c r="E597" s="10">
        <f t="shared" si="272"/>
        <v>47836.17</v>
      </c>
      <c r="F597" s="10">
        <f t="shared" si="272"/>
        <v>22335.41</v>
      </c>
      <c r="G597" s="10">
        <f t="shared" si="272"/>
        <v>25352.920000000002</v>
      </c>
      <c r="H597" s="10">
        <f t="shared" si="272"/>
        <v>27674.97</v>
      </c>
      <c r="I597" s="10">
        <f t="shared" si="272"/>
        <v>2210.59</v>
      </c>
      <c r="J597" s="10">
        <f t="shared" si="272"/>
        <v>38.5</v>
      </c>
      <c r="K597" s="10">
        <f t="shared" si="272"/>
        <v>201956.25</v>
      </c>
      <c r="L597" s="21">
        <f t="shared" si="272"/>
        <v>96133.75</v>
      </c>
      <c r="M597" s="37">
        <f t="shared" si="270"/>
        <v>0</v>
      </c>
      <c r="N597" s="37">
        <f t="shared" si="270"/>
        <v>0</v>
      </c>
    </row>
    <row r="598" spans="1:14">
      <c r="A598" s="19"/>
      <c r="B598" s="20"/>
      <c r="C598" s="19"/>
      <c r="D598" s="19"/>
      <c r="E598" s="19"/>
      <c r="F598" s="19"/>
      <c r="G598" s="19"/>
      <c r="H598" s="19"/>
      <c r="I598" s="19"/>
      <c r="J598" s="19"/>
      <c r="K598" s="19"/>
      <c r="L598" s="19"/>
    </row>
    <row r="599" spans="1:14">
      <c r="A599" s="19"/>
      <c r="B599" s="20"/>
      <c r="C599" s="19"/>
      <c r="D599" s="19"/>
      <c r="E599" s="19"/>
      <c r="F599" s="19"/>
      <c r="G599" s="19"/>
      <c r="H599" s="19"/>
      <c r="I599" s="19"/>
      <c r="J599" s="19"/>
      <c r="K599" s="19"/>
      <c r="L599" s="19"/>
    </row>
    <row r="600" spans="1:14">
      <c r="A600" s="19"/>
      <c r="B600" s="20"/>
      <c r="C600" s="19"/>
      <c r="D600" s="19"/>
      <c r="E600" s="19"/>
      <c r="F600" s="19"/>
      <c r="G600" s="19"/>
      <c r="H600" s="19"/>
      <c r="I600" s="19"/>
      <c r="J600" s="19"/>
      <c r="K600" s="19"/>
      <c r="L600" s="19"/>
    </row>
    <row r="601" spans="1:1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 spans="1:14" ht="19.5" thickBot="1">
      <c r="A602" s="5"/>
      <c r="B602" s="173" t="s">
        <v>50</v>
      </c>
      <c r="C602" s="174"/>
      <c r="D602" s="4"/>
      <c r="E602" s="4"/>
      <c r="F602" s="4"/>
      <c r="G602" s="4"/>
      <c r="H602" s="4"/>
      <c r="I602" s="4"/>
      <c r="J602" s="4"/>
      <c r="K602" s="4"/>
      <c r="L602" s="4"/>
    </row>
    <row r="603" spans="1:14" ht="16.5" thickBot="1">
      <c r="A603" s="158" t="s">
        <v>19</v>
      </c>
      <c r="B603" s="159"/>
      <c r="C603" s="159"/>
      <c r="D603" s="159"/>
      <c r="E603" s="159"/>
      <c r="F603" s="159"/>
      <c r="G603" s="159"/>
      <c r="H603" s="159"/>
      <c r="I603" s="159"/>
      <c r="J603" s="159"/>
      <c r="K603" s="159"/>
      <c r="L603" s="160"/>
    </row>
    <row r="604" spans="1:14" ht="16.5" thickBot="1">
      <c r="A604" s="158" t="s">
        <v>54</v>
      </c>
      <c r="B604" s="159"/>
      <c r="C604" s="159"/>
      <c r="D604" s="159"/>
      <c r="E604" s="159"/>
      <c r="F604" s="159"/>
      <c r="G604" s="159"/>
      <c r="H604" s="159"/>
      <c r="I604" s="159"/>
      <c r="J604" s="159"/>
      <c r="K604" s="159"/>
      <c r="L604" s="160"/>
    </row>
    <row r="605" spans="1:14" ht="15.75" thickBot="1">
      <c r="A605" s="6"/>
      <c r="B605" s="7"/>
      <c r="C605" s="161" t="s">
        <v>4</v>
      </c>
      <c r="D605" s="162"/>
      <c r="E605" s="161" t="s">
        <v>5</v>
      </c>
      <c r="F605" s="162"/>
      <c r="G605" s="161" t="s">
        <v>6</v>
      </c>
      <c r="H605" s="162"/>
      <c r="I605" s="161" t="s">
        <v>7</v>
      </c>
      <c r="J605" s="162"/>
      <c r="K605" s="161" t="s">
        <v>0</v>
      </c>
      <c r="L605" s="162"/>
    </row>
    <row r="606" spans="1:14" ht="15.75" thickBot="1">
      <c r="A606" s="6"/>
      <c r="B606" s="7"/>
      <c r="C606" s="7" t="s">
        <v>2</v>
      </c>
      <c r="D606" s="7" t="s">
        <v>8</v>
      </c>
      <c r="E606" s="7" t="s">
        <v>9</v>
      </c>
      <c r="F606" s="7" t="s">
        <v>8</v>
      </c>
      <c r="G606" s="7" t="s">
        <v>2</v>
      </c>
      <c r="H606" s="7" t="s">
        <v>8</v>
      </c>
      <c r="I606" s="7" t="s">
        <v>2</v>
      </c>
      <c r="J606" s="7" t="s">
        <v>8</v>
      </c>
      <c r="K606" s="7" t="s">
        <v>2</v>
      </c>
      <c r="L606" s="7" t="s">
        <v>8</v>
      </c>
    </row>
    <row r="607" spans="1:14" ht="16.5" thickBot="1">
      <c r="A607" s="8">
        <v>1</v>
      </c>
      <c r="B607" s="9" t="s">
        <v>10</v>
      </c>
      <c r="C607" s="114">
        <v>332151</v>
      </c>
      <c r="D607" s="115">
        <v>220685</v>
      </c>
      <c r="E607" s="115">
        <v>289545</v>
      </c>
      <c r="F607" s="115">
        <v>99247</v>
      </c>
      <c r="G607" s="115">
        <v>55293</v>
      </c>
      <c r="H607" s="116">
        <v>47864</v>
      </c>
      <c r="I607" s="115"/>
      <c r="J607" s="115"/>
      <c r="K607" s="95">
        <f>C607+E607+G607+I607</f>
        <v>676989</v>
      </c>
      <c r="L607" s="96">
        <f t="shared" ref="L607" si="273">D607+F607+H607+J607</f>
        <v>367796</v>
      </c>
      <c r="M607" s="37">
        <f>K607-(C607+E607+G607+I607)</f>
        <v>0</v>
      </c>
      <c r="N607" s="37">
        <f>L607-(D607+F607+H607+J607)</f>
        <v>0</v>
      </c>
    </row>
    <row r="608" spans="1:14" ht="15.75" thickBot="1">
      <c r="A608" s="8"/>
      <c r="B608" s="9" t="s">
        <v>11</v>
      </c>
      <c r="C608" s="117"/>
      <c r="D608" s="118"/>
      <c r="E608" s="118"/>
      <c r="F608" s="118"/>
      <c r="G608" s="118"/>
      <c r="H608" s="118"/>
      <c r="I608" s="118"/>
      <c r="J608" s="119"/>
      <c r="K608" s="95">
        <f t="shared" ref="K608:K617" si="274">C608+E608+G608+I608</f>
        <v>0</v>
      </c>
      <c r="L608" s="96">
        <f t="shared" ref="L608:L617" si="275">D608+F608+H608+J608</f>
        <v>0</v>
      </c>
    </row>
    <row r="609" spans="1:14" ht="15.75" thickBot="1">
      <c r="A609" s="6">
        <v>2</v>
      </c>
      <c r="B609" s="11" t="s">
        <v>12</v>
      </c>
      <c r="C609" s="114">
        <v>2259</v>
      </c>
      <c r="D609" s="115"/>
      <c r="E609" s="115">
        <v>255</v>
      </c>
      <c r="F609" s="115">
        <v>0</v>
      </c>
      <c r="G609" s="115">
        <v>36</v>
      </c>
      <c r="H609" s="115"/>
      <c r="I609" s="115">
        <v>123</v>
      </c>
      <c r="J609" s="115"/>
      <c r="K609" s="95">
        <f t="shared" si="274"/>
        <v>2673</v>
      </c>
      <c r="L609" s="96">
        <f t="shared" si="275"/>
        <v>0</v>
      </c>
      <c r="N609" s="38"/>
    </row>
    <row r="610" spans="1:14" ht="15.75" thickBot="1">
      <c r="A610" s="6">
        <v>3</v>
      </c>
      <c r="B610" s="11" t="s">
        <v>13</v>
      </c>
      <c r="C610" s="114">
        <v>17220</v>
      </c>
      <c r="D610" s="115">
        <v>4531</v>
      </c>
      <c r="E610" s="115">
        <v>0</v>
      </c>
      <c r="F610" s="115">
        <v>0</v>
      </c>
      <c r="G610" s="115">
        <v>14967</v>
      </c>
      <c r="H610" s="115">
        <v>0</v>
      </c>
      <c r="I610" s="115">
        <v>0</v>
      </c>
      <c r="J610" s="115"/>
      <c r="K610" s="95">
        <f t="shared" si="274"/>
        <v>32187</v>
      </c>
      <c r="L610" s="96">
        <f t="shared" si="275"/>
        <v>4531</v>
      </c>
    </row>
    <row r="611" spans="1:14" ht="15.75" thickBot="1">
      <c r="A611" s="6">
        <v>4</v>
      </c>
      <c r="B611" s="11" t="s">
        <v>3</v>
      </c>
      <c r="C611" s="114">
        <v>885</v>
      </c>
      <c r="D611" s="115">
        <v>349</v>
      </c>
      <c r="E611" s="115">
        <v>0</v>
      </c>
      <c r="F611" s="115">
        <v>0</v>
      </c>
      <c r="G611" s="115">
        <v>0</v>
      </c>
      <c r="H611" s="115">
        <v>0</v>
      </c>
      <c r="I611" s="115">
        <v>75</v>
      </c>
      <c r="J611" s="115"/>
      <c r="K611" s="95">
        <f t="shared" si="274"/>
        <v>960</v>
      </c>
      <c r="L611" s="96">
        <f t="shared" si="275"/>
        <v>349</v>
      </c>
    </row>
    <row r="612" spans="1:14" ht="15.75" thickBot="1">
      <c r="A612" s="6">
        <v>5</v>
      </c>
      <c r="B612" s="11" t="s">
        <v>14</v>
      </c>
      <c r="C612" s="114">
        <v>138</v>
      </c>
      <c r="D612" s="115">
        <v>4677</v>
      </c>
      <c r="E612" s="115">
        <v>0</v>
      </c>
      <c r="F612" s="115">
        <v>0</v>
      </c>
      <c r="G612" s="115">
        <v>0</v>
      </c>
      <c r="H612" s="115">
        <v>0</v>
      </c>
      <c r="I612" s="115">
        <v>57</v>
      </c>
      <c r="J612" s="115"/>
      <c r="K612" s="95">
        <f t="shared" si="274"/>
        <v>195</v>
      </c>
      <c r="L612" s="96">
        <f t="shared" si="275"/>
        <v>4677</v>
      </c>
    </row>
    <row r="613" spans="1:14" ht="15.75" thickBot="1">
      <c r="A613" s="6">
        <v>6</v>
      </c>
      <c r="B613" s="11" t="s">
        <v>15</v>
      </c>
      <c r="C613" s="114">
        <v>14550</v>
      </c>
      <c r="D613" s="115">
        <v>0</v>
      </c>
      <c r="E613" s="115">
        <v>2544</v>
      </c>
      <c r="F613" s="115">
        <v>0</v>
      </c>
      <c r="G613" s="115">
        <v>75</v>
      </c>
      <c r="H613" s="115">
        <v>4170</v>
      </c>
      <c r="I613" s="115">
        <v>534</v>
      </c>
      <c r="J613" s="115">
        <v>91</v>
      </c>
      <c r="K613" s="95">
        <f t="shared" si="274"/>
        <v>17703</v>
      </c>
      <c r="L613" s="96">
        <f t="shared" si="275"/>
        <v>4261</v>
      </c>
    </row>
    <row r="614" spans="1:14" ht="15.75" thickBot="1">
      <c r="A614" s="6">
        <v>7</v>
      </c>
      <c r="B614" s="11" t="s">
        <v>16</v>
      </c>
      <c r="C614" s="114">
        <v>2436</v>
      </c>
      <c r="D614" s="115">
        <v>0</v>
      </c>
      <c r="E614" s="115">
        <v>0</v>
      </c>
      <c r="F614" s="115">
        <v>0</v>
      </c>
      <c r="G614" s="115">
        <v>0</v>
      </c>
      <c r="H614" s="115">
        <v>0</v>
      </c>
      <c r="I614" s="115">
        <v>186</v>
      </c>
      <c r="J614" s="115">
        <v>8</v>
      </c>
      <c r="K614" s="95">
        <f t="shared" si="274"/>
        <v>2622</v>
      </c>
      <c r="L614" s="96">
        <f t="shared" si="275"/>
        <v>8</v>
      </c>
    </row>
    <row r="615" spans="1:14" ht="15.75" thickBot="1">
      <c r="A615" s="6">
        <v>8</v>
      </c>
      <c r="B615" s="11" t="s">
        <v>17</v>
      </c>
      <c r="C615" s="114">
        <v>636</v>
      </c>
      <c r="D615" s="115">
        <v>0</v>
      </c>
      <c r="E615" s="115">
        <v>0</v>
      </c>
      <c r="F615" s="115">
        <v>0</v>
      </c>
      <c r="G615" s="115">
        <v>0</v>
      </c>
      <c r="H615" s="115">
        <v>0</v>
      </c>
      <c r="I615" s="115">
        <v>75</v>
      </c>
      <c r="J615" s="115"/>
      <c r="K615" s="95">
        <f t="shared" si="274"/>
        <v>711</v>
      </c>
      <c r="L615" s="96">
        <f t="shared" si="275"/>
        <v>0</v>
      </c>
    </row>
    <row r="616" spans="1:14" ht="15.75" thickBot="1">
      <c r="A616" s="6">
        <v>9</v>
      </c>
      <c r="B616" s="11" t="s">
        <v>18</v>
      </c>
      <c r="C616" s="114">
        <v>261</v>
      </c>
      <c r="D616" s="115">
        <v>0</v>
      </c>
      <c r="E616" s="115">
        <v>0</v>
      </c>
      <c r="F616" s="115">
        <v>0</v>
      </c>
      <c r="G616" s="115">
        <v>0</v>
      </c>
      <c r="H616" s="115">
        <v>0</v>
      </c>
      <c r="I616" s="115">
        <v>0</v>
      </c>
      <c r="J616" s="115"/>
      <c r="K616" s="95">
        <f t="shared" si="274"/>
        <v>261</v>
      </c>
      <c r="L616" s="96">
        <f t="shared" si="275"/>
        <v>0</v>
      </c>
    </row>
    <row r="617" spans="1:14" ht="15.75" thickBot="1">
      <c r="A617" s="6">
        <v>10</v>
      </c>
      <c r="B617" s="11" t="s">
        <v>20</v>
      </c>
      <c r="C617" s="114">
        <v>83514</v>
      </c>
      <c r="D617" s="115">
        <v>11914</v>
      </c>
      <c r="E617" s="115">
        <v>4944</v>
      </c>
      <c r="F617" s="115">
        <v>205</v>
      </c>
      <c r="G617" s="115">
        <v>1425</v>
      </c>
      <c r="H617" s="115">
        <v>3767</v>
      </c>
      <c r="I617" s="115">
        <v>3990</v>
      </c>
      <c r="J617" s="115">
        <v>17</v>
      </c>
      <c r="K617" s="95">
        <f t="shared" si="274"/>
        <v>93873</v>
      </c>
      <c r="L617" s="96">
        <f t="shared" si="275"/>
        <v>15903</v>
      </c>
    </row>
    <row r="618" spans="1:14" s="103" customFormat="1" ht="15.75" thickBot="1">
      <c r="A618" s="97">
        <v>11</v>
      </c>
      <c r="B618" s="98" t="s">
        <v>21</v>
      </c>
      <c r="C618" s="99">
        <f>SUM(C609:C617)</f>
        <v>121899</v>
      </c>
      <c r="D618" s="99">
        <f t="shared" ref="D618:L618" si="276">SUM(D609:D617)</f>
        <v>21471</v>
      </c>
      <c r="E618" s="99">
        <f t="shared" si="276"/>
        <v>7743</v>
      </c>
      <c r="F618" s="99">
        <f t="shared" si="276"/>
        <v>205</v>
      </c>
      <c r="G618" s="99">
        <f t="shared" si="276"/>
        <v>16503</v>
      </c>
      <c r="H618" s="99">
        <f t="shared" si="276"/>
        <v>7937</v>
      </c>
      <c r="I618" s="99">
        <f t="shared" si="276"/>
        <v>5040</v>
      </c>
      <c r="J618" s="99">
        <f t="shared" si="276"/>
        <v>116</v>
      </c>
      <c r="K618" s="100">
        <f t="shared" si="276"/>
        <v>151185</v>
      </c>
      <c r="L618" s="100">
        <f t="shared" si="276"/>
        <v>29729</v>
      </c>
      <c r="M618" s="104">
        <f>K618-(C618+E618+G618+I618)</f>
        <v>0</v>
      </c>
      <c r="N618" s="104">
        <f>L618-(D618+F618+H618+J618)</f>
        <v>0</v>
      </c>
    </row>
    <row r="619" spans="1:14" ht="15.75" thickBot="1">
      <c r="A619" s="6">
        <v>12</v>
      </c>
      <c r="B619" s="12" t="s">
        <v>22</v>
      </c>
      <c r="C619" s="114">
        <v>16203</v>
      </c>
      <c r="D619">
        <v>0</v>
      </c>
      <c r="E619" s="115">
        <v>0</v>
      </c>
      <c r="F619" s="115">
        <v>0</v>
      </c>
      <c r="G619" s="115"/>
      <c r="H619" s="115">
        <v>0</v>
      </c>
      <c r="I619" s="115">
        <v>483</v>
      </c>
      <c r="J619" s="115">
        <v>4</v>
      </c>
      <c r="K619" s="95">
        <f>C619+E619+G619+I619</f>
        <v>16686</v>
      </c>
      <c r="L619" s="96">
        <f t="shared" ref="L619" si="277">D619+F619+H619+J619</f>
        <v>4</v>
      </c>
    </row>
    <row r="620" spans="1:14" ht="15.75" thickBot="1">
      <c r="A620" s="13">
        <v>13</v>
      </c>
      <c r="B620" s="14" t="s">
        <v>1</v>
      </c>
      <c r="C620" s="114">
        <v>29772</v>
      </c>
      <c r="D620">
        <v>0</v>
      </c>
      <c r="E620" s="115">
        <v>0</v>
      </c>
      <c r="F620" s="115">
        <v>0</v>
      </c>
      <c r="G620" s="115">
        <v>1455</v>
      </c>
      <c r="H620" s="115">
        <v>0</v>
      </c>
      <c r="I620" s="115">
        <v>897</v>
      </c>
      <c r="J620" s="115"/>
      <c r="K620" s="95">
        <f t="shared" ref="K620:K621" si="278">C620+E620+G620+I620</f>
        <v>32124</v>
      </c>
      <c r="L620" s="96">
        <f t="shared" ref="L620:L621" si="279">D620+F620+H620+J620</f>
        <v>0</v>
      </c>
    </row>
    <row r="621" spans="1:14" ht="15.75" thickBot="1">
      <c r="A621" s="15">
        <v>14</v>
      </c>
      <c r="B621" s="16" t="s">
        <v>23</v>
      </c>
      <c r="C621" s="114">
        <v>0</v>
      </c>
      <c r="D621">
        <v>0</v>
      </c>
      <c r="E621" s="115">
        <v>0</v>
      </c>
      <c r="F621" s="115">
        <v>0</v>
      </c>
      <c r="G621" s="115"/>
      <c r="H621" s="115">
        <v>0</v>
      </c>
      <c r="I621" s="115">
        <v>0</v>
      </c>
      <c r="J621" s="115"/>
      <c r="K621" s="95">
        <f t="shared" si="278"/>
        <v>0</v>
      </c>
      <c r="L621" s="96">
        <f t="shared" si="279"/>
        <v>0</v>
      </c>
    </row>
    <row r="622" spans="1:14" s="103" customFormat="1" ht="15.75" thickBot="1">
      <c r="A622" s="97">
        <v>15</v>
      </c>
      <c r="B622" s="98" t="s">
        <v>24</v>
      </c>
      <c r="C622" s="99">
        <f>SUM(C619:C621)</f>
        <v>45975</v>
      </c>
      <c r="D622" s="99">
        <f t="shared" ref="D622:L622" si="280">SUM(D619:D621)</f>
        <v>0</v>
      </c>
      <c r="E622" s="99">
        <f t="shared" si="280"/>
        <v>0</v>
      </c>
      <c r="F622" s="99">
        <f t="shared" si="280"/>
        <v>0</v>
      </c>
      <c r="G622" s="99">
        <f t="shared" si="280"/>
        <v>1455</v>
      </c>
      <c r="H622" s="99">
        <f t="shared" si="280"/>
        <v>0</v>
      </c>
      <c r="I622" s="99">
        <f t="shared" si="280"/>
        <v>1380</v>
      </c>
      <c r="J622" s="99">
        <f t="shared" si="280"/>
        <v>4</v>
      </c>
      <c r="K622" s="100">
        <f t="shared" si="280"/>
        <v>48810</v>
      </c>
      <c r="L622" s="100">
        <f t="shared" si="280"/>
        <v>4</v>
      </c>
      <c r="M622" s="104">
        <f>K622-(C622+E622+G622+I622)</f>
        <v>0</v>
      </c>
      <c r="N622" s="104">
        <f>L622-(D622+F622+H622+J622)</f>
        <v>0</v>
      </c>
    </row>
    <row r="623" spans="1:14" ht="15.75" thickBot="1">
      <c r="A623" s="6">
        <v>16</v>
      </c>
      <c r="B623" s="11" t="s">
        <v>25</v>
      </c>
      <c r="C623" s="115">
        <v>0</v>
      </c>
      <c r="D623" s="115">
        <v>0</v>
      </c>
      <c r="E623" s="115">
        <v>0</v>
      </c>
      <c r="F623" s="115">
        <v>0</v>
      </c>
      <c r="G623" s="115">
        <v>0</v>
      </c>
      <c r="H623" s="115">
        <v>0</v>
      </c>
      <c r="I623" s="115">
        <v>0</v>
      </c>
      <c r="J623" s="115"/>
      <c r="K623" s="95">
        <f>C623+E623+G623+I623</f>
        <v>0</v>
      </c>
      <c r="L623" s="96">
        <f t="shared" ref="L623" si="281">D623+F623+H623+J623</f>
        <v>0</v>
      </c>
    </row>
    <row r="624" spans="1:14" ht="15.75" thickBot="1">
      <c r="A624" s="6">
        <v>17</v>
      </c>
      <c r="B624" s="11" t="s">
        <v>26</v>
      </c>
      <c r="C624" s="115">
        <v>0</v>
      </c>
      <c r="D624" s="115">
        <v>0</v>
      </c>
      <c r="E624" s="115">
        <v>0</v>
      </c>
      <c r="F624" s="115">
        <v>0</v>
      </c>
      <c r="G624" s="115">
        <v>0</v>
      </c>
      <c r="H624" s="115">
        <v>0</v>
      </c>
      <c r="I624" s="115">
        <v>0</v>
      </c>
      <c r="J624" s="115"/>
      <c r="K624" s="95">
        <f>C624+E624+G624+I624</f>
        <v>0</v>
      </c>
      <c r="L624" s="96">
        <f t="shared" ref="L624" si="282">D624+F624+H624+J624</f>
        <v>0</v>
      </c>
    </row>
    <row r="625" spans="1:14" s="103" customFormat="1" ht="26.25" thickBot="1">
      <c r="A625" s="97">
        <v>18</v>
      </c>
      <c r="B625" s="98" t="s">
        <v>27</v>
      </c>
      <c r="C625" s="100">
        <f>SUM(C623:C624)</f>
        <v>0</v>
      </c>
      <c r="D625" s="100">
        <f t="shared" ref="D625:L625" si="283">SUM(D623:D624)</f>
        <v>0</v>
      </c>
      <c r="E625" s="100">
        <f t="shared" si="283"/>
        <v>0</v>
      </c>
      <c r="F625" s="100">
        <f t="shared" si="283"/>
        <v>0</v>
      </c>
      <c r="G625" s="100">
        <f t="shared" si="283"/>
        <v>0</v>
      </c>
      <c r="H625" s="100">
        <f t="shared" si="283"/>
        <v>0</v>
      </c>
      <c r="I625" s="100">
        <f t="shared" si="283"/>
        <v>0</v>
      </c>
      <c r="J625" s="100">
        <f t="shared" si="283"/>
        <v>0</v>
      </c>
      <c r="K625" s="100">
        <f t="shared" si="283"/>
        <v>0</v>
      </c>
      <c r="L625" s="100">
        <f t="shared" si="283"/>
        <v>0</v>
      </c>
      <c r="M625" s="104">
        <f t="shared" ref="M625:N627" si="284">K625-(C625+E625+G625+I625)</f>
        <v>0</v>
      </c>
      <c r="N625" s="104">
        <f t="shared" si="284"/>
        <v>0</v>
      </c>
    </row>
    <row r="626" spans="1:14" ht="28.15" customHeight="1" thickBot="1">
      <c r="A626" s="8">
        <v>19</v>
      </c>
      <c r="B626" s="9" t="s">
        <v>28</v>
      </c>
      <c r="C626" s="10">
        <f>C618+C622+C625</f>
        <v>167874</v>
      </c>
      <c r="D626" s="10">
        <f t="shared" ref="D626:L626" si="285">D618+D622+D625</f>
        <v>21471</v>
      </c>
      <c r="E626" s="10">
        <f t="shared" si="285"/>
        <v>7743</v>
      </c>
      <c r="F626" s="10">
        <f t="shared" si="285"/>
        <v>205</v>
      </c>
      <c r="G626" s="10">
        <f t="shared" si="285"/>
        <v>17958</v>
      </c>
      <c r="H626" s="10">
        <f t="shared" si="285"/>
        <v>7937</v>
      </c>
      <c r="I626" s="10">
        <f t="shared" si="285"/>
        <v>6420</v>
      </c>
      <c r="J626" s="10">
        <f t="shared" si="285"/>
        <v>120</v>
      </c>
      <c r="K626" s="10">
        <f t="shared" si="285"/>
        <v>199995</v>
      </c>
      <c r="L626" s="10">
        <f t="shared" si="285"/>
        <v>29733</v>
      </c>
      <c r="M626" s="37">
        <f t="shared" si="284"/>
        <v>0</v>
      </c>
      <c r="N626" s="37">
        <f t="shared" si="284"/>
        <v>0</v>
      </c>
    </row>
    <row r="627" spans="1:14" s="144" customFormat="1" ht="15.75" thickBot="1">
      <c r="A627" s="139">
        <v>20</v>
      </c>
      <c r="B627" s="140" t="s">
        <v>29</v>
      </c>
      <c r="C627" s="141">
        <f>C626+C607</f>
        <v>500025</v>
      </c>
      <c r="D627" s="142">
        <f t="shared" ref="D627:L627" si="286">D607+D626</f>
        <v>242156</v>
      </c>
      <c r="E627" s="142">
        <f t="shared" si="286"/>
        <v>297288</v>
      </c>
      <c r="F627" s="142">
        <f t="shared" si="286"/>
        <v>99452</v>
      </c>
      <c r="G627" s="142">
        <f t="shared" si="286"/>
        <v>73251</v>
      </c>
      <c r="H627" s="142">
        <f t="shared" si="286"/>
        <v>55801</v>
      </c>
      <c r="I627" s="142">
        <f t="shared" si="286"/>
        <v>6420</v>
      </c>
      <c r="J627" s="142">
        <f t="shared" si="286"/>
        <v>120</v>
      </c>
      <c r="K627" s="142">
        <f t="shared" si="286"/>
        <v>876984</v>
      </c>
      <c r="L627" s="142">
        <f t="shared" si="286"/>
        <v>397529</v>
      </c>
      <c r="M627" s="145">
        <f t="shared" si="284"/>
        <v>0</v>
      </c>
      <c r="N627" s="145">
        <f t="shared" si="284"/>
        <v>0</v>
      </c>
    </row>
    <row r="628" spans="1:14" ht="19.5" thickBot="1">
      <c r="A628" s="163"/>
      <c r="B628" s="164"/>
      <c r="C628" s="164"/>
      <c r="D628" s="164"/>
      <c r="E628" s="164"/>
      <c r="F628" s="164"/>
      <c r="G628" s="164"/>
      <c r="H628" s="164"/>
      <c r="I628" s="164"/>
      <c r="J628" s="164"/>
      <c r="K628" s="164"/>
      <c r="L628" s="165"/>
    </row>
    <row r="629" spans="1:14" ht="18.75">
      <c r="A629" s="17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</row>
    <row r="630" spans="1:14" ht="18.75">
      <c r="A630" s="17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</row>
    <row r="631" spans="1:14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 spans="1:14" ht="19.5" thickBot="1">
      <c r="A632" s="5"/>
      <c r="B632" s="173" t="s">
        <v>51</v>
      </c>
      <c r="C632" s="174"/>
      <c r="D632" s="4"/>
      <c r="E632" s="4"/>
      <c r="F632" s="4"/>
      <c r="G632" s="4"/>
      <c r="H632" s="4"/>
      <c r="I632" s="4"/>
      <c r="J632" s="4"/>
      <c r="K632" s="4"/>
      <c r="L632" s="4"/>
    </row>
    <row r="633" spans="1:14" ht="16.5" thickBot="1">
      <c r="A633" s="158" t="s">
        <v>19</v>
      </c>
      <c r="B633" s="159"/>
      <c r="C633" s="159"/>
      <c r="D633" s="159"/>
      <c r="E633" s="159"/>
      <c r="F633" s="159"/>
      <c r="G633" s="159"/>
      <c r="H633" s="159"/>
      <c r="I633" s="159"/>
      <c r="J633" s="159"/>
      <c r="K633" s="159"/>
      <c r="L633" s="160"/>
    </row>
    <row r="634" spans="1:14" ht="16.5" thickBot="1">
      <c r="A634" s="158" t="s">
        <v>54</v>
      </c>
      <c r="B634" s="159"/>
      <c r="C634" s="159"/>
      <c r="D634" s="159"/>
      <c r="E634" s="159"/>
      <c r="F634" s="159"/>
      <c r="G634" s="159"/>
      <c r="H634" s="159"/>
      <c r="I634" s="159"/>
      <c r="J634" s="159"/>
      <c r="K634" s="159"/>
      <c r="L634" s="160"/>
    </row>
    <row r="635" spans="1:14" ht="15.75" thickBot="1">
      <c r="A635" s="6"/>
      <c r="B635" s="7"/>
      <c r="C635" s="161" t="s">
        <v>4</v>
      </c>
      <c r="D635" s="162"/>
      <c r="E635" s="161" t="s">
        <v>5</v>
      </c>
      <c r="F635" s="162"/>
      <c r="G635" s="161" t="s">
        <v>6</v>
      </c>
      <c r="H635" s="162"/>
      <c r="I635" s="161" t="s">
        <v>7</v>
      </c>
      <c r="J635" s="162"/>
      <c r="K635" s="161" t="s">
        <v>0</v>
      </c>
      <c r="L635" s="162"/>
    </row>
    <row r="636" spans="1:14" ht="15.75" thickBot="1">
      <c r="A636" s="6"/>
      <c r="B636" s="7"/>
      <c r="C636" s="7" t="s">
        <v>2</v>
      </c>
      <c r="D636" s="7" t="s">
        <v>8</v>
      </c>
      <c r="E636" s="7" t="s">
        <v>9</v>
      </c>
      <c r="F636" s="7" t="s">
        <v>8</v>
      </c>
      <c r="G636" s="7" t="s">
        <v>2</v>
      </c>
      <c r="H636" s="7" t="s">
        <v>8</v>
      </c>
      <c r="I636" s="7" t="s">
        <v>2</v>
      </c>
      <c r="J636" s="7" t="s">
        <v>8</v>
      </c>
      <c r="K636" s="7" t="s">
        <v>2</v>
      </c>
      <c r="L636" s="7" t="s">
        <v>8</v>
      </c>
    </row>
    <row r="637" spans="1:14" ht="15.75" thickBot="1">
      <c r="A637" s="8">
        <v>1</v>
      </c>
      <c r="B637" s="9" t="s">
        <v>10</v>
      </c>
      <c r="C637" s="115">
        <v>173984.22</v>
      </c>
      <c r="D637" s="121">
        <v>194911.88</v>
      </c>
      <c r="E637" s="121">
        <v>143724.18</v>
      </c>
      <c r="F637" s="121">
        <v>26882</v>
      </c>
      <c r="G637" s="121">
        <v>22935.54</v>
      </c>
      <c r="H637" s="121">
        <v>32009.3</v>
      </c>
      <c r="I637" s="121"/>
      <c r="J637" s="121"/>
      <c r="K637" s="95">
        <f>C637+E637+G637+I637</f>
        <v>340643.94</v>
      </c>
      <c r="L637" s="96">
        <f t="shared" ref="L637" si="287">D637+F637+H637+J637</f>
        <v>253803.18</v>
      </c>
      <c r="M637" s="37">
        <f>K637-(C637+E637+G637+I637)</f>
        <v>0</v>
      </c>
      <c r="N637" s="37">
        <f>L637-(D637+F637+H637+J637)</f>
        <v>0</v>
      </c>
    </row>
    <row r="638" spans="1:14" ht="15.75" thickBot="1">
      <c r="A638" s="8"/>
      <c r="B638" s="9" t="s">
        <v>11</v>
      </c>
      <c r="C638" s="125">
        <v>0</v>
      </c>
      <c r="D638" s="123"/>
      <c r="E638" s="123">
        <v>0</v>
      </c>
      <c r="F638" s="123"/>
      <c r="G638" s="126">
        <v>0</v>
      </c>
      <c r="H638" s="123"/>
      <c r="I638" s="126">
        <v>0</v>
      </c>
      <c r="J638" s="124"/>
      <c r="K638" s="95">
        <f t="shared" ref="K638:K647" si="288">C638+E638+G638+I638</f>
        <v>0</v>
      </c>
      <c r="L638" s="96">
        <f t="shared" ref="L638:L647" si="289">D638+F638+H638+J638</f>
        <v>0</v>
      </c>
    </row>
    <row r="639" spans="1:14" ht="15.75" thickBot="1">
      <c r="A639" s="6">
        <v>2</v>
      </c>
      <c r="B639" s="11" t="s">
        <v>12</v>
      </c>
      <c r="C639" s="115">
        <v>0</v>
      </c>
      <c r="D639" s="121"/>
      <c r="E639" s="127">
        <v>0</v>
      </c>
      <c r="F639" s="121"/>
      <c r="G639" s="127">
        <v>0</v>
      </c>
      <c r="H639" s="121"/>
      <c r="I639" s="127">
        <v>0</v>
      </c>
      <c r="J639" s="121"/>
      <c r="K639" s="95">
        <f t="shared" si="288"/>
        <v>0</v>
      </c>
      <c r="L639" s="96">
        <f t="shared" si="289"/>
        <v>0</v>
      </c>
      <c r="N639" s="38"/>
    </row>
    <row r="640" spans="1:14" ht="15.75" thickBot="1">
      <c r="A640" s="6">
        <v>3</v>
      </c>
      <c r="B640" s="11" t="s">
        <v>13</v>
      </c>
      <c r="C640" s="115">
        <v>0</v>
      </c>
      <c r="D640" s="121"/>
      <c r="E640" s="127">
        <v>0</v>
      </c>
      <c r="F640" s="121"/>
      <c r="G640" s="127">
        <v>0</v>
      </c>
      <c r="H640" s="121"/>
      <c r="I640" s="127">
        <v>0</v>
      </c>
      <c r="J640" s="121"/>
      <c r="K640" s="95">
        <f t="shared" si="288"/>
        <v>0</v>
      </c>
      <c r="L640" s="96">
        <f t="shared" si="289"/>
        <v>0</v>
      </c>
    </row>
    <row r="641" spans="1:14" ht="15.75" thickBot="1">
      <c r="A641" s="6">
        <v>4</v>
      </c>
      <c r="B641" s="11" t="s">
        <v>3</v>
      </c>
      <c r="C641" s="115">
        <v>0</v>
      </c>
      <c r="D641" s="121"/>
      <c r="E641" s="127">
        <v>0</v>
      </c>
      <c r="F641" s="121"/>
      <c r="G641" s="127">
        <v>0</v>
      </c>
      <c r="H641" s="121"/>
      <c r="I641" s="127">
        <v>0</v>
      </c>
      <c r="J641" s="121"/>
      <c r="K641" s="95">
        <f t="shared" si="288"/>
        <v>0</v>
      </c>
      <c r="L641" s="96">
        <f t="shared" si="289"/>
        <v>0</v>
      </c>
    </row>
    <row r="642" spans="1:14" ht="15.75" thickBot="1">
      <c r="A642" s="6">
        <v>5</v>
      </c>
      <c r="B642" s="11" t="s">
        <v>14</v>
      </c>
      <c r="C642" s="115">
        <v>0</v>
      </c>
      <c r="D642" s="121"/>
      <c r="E642" s="127">
        <v>0</v>
      </c>
      <c r="F642" s="121"/>
      <c r="G642" s="127">
        <v>0</v>
      </c>
      <c r="H642" s="121"/>
      <c r="I642" s="127">
        <v>0</v>
      </c>
      <c r="J642" s="121"/>
      <c r="K642" s="95">
        <f t="shared" si="288"/>
        <v>0</v>
      </c>
      <c r="L642" s="96">
        <f t="shared" si="289"/>
        <v>0</v>
      </c>
    </row>
    <row r="643" spans="1:14" ht="15.75" thickBot="1">
      <c r="A643" s="6">
        <v>6</v>
      </c>
      <c r="B643" s="11" t="s">
        <v>15</v>
      </c>
      <c r="C643" s="115">
        <v>0</v>
      </c>
      <c r="D643" s="121"/>
      <c r="E643" s="127">
        <v>0</v>
      </c>
      <c r="F643" s="121"/>
      <c r="G643" s="127">
        <v>0</v>
      </c>
      <c r="H643" s="121"/>
      <c r="I643" s="127">
        <v>0</v>
      </c>
      <c r="J643" s="121"/>
      <c r="K643" s="95">
        <f t="shared" si="288"/>
        <v>0</v>
      </c>
      <c r="L643" s="96">
        <f t="shared" si="289"/>
        <v>0</v>
      </c>
    </row>
    <row r="644" spans="1:14" ht="15.75" thickBot="1">
      <c r="A644" s="6">
        <v>7</v>
      </c>
      <c r="B644" s="11" t="s">
        <v>16</v>
      </c>
      <c r="C644" s="115">
        <v>0</v>
      </c>
      <c r="D644" s="121"/>
      <c r="E644" s="127">
        <v>0</v>
      </c>
      <c r="F644" s="121"/>
      <c r="G644" s="127">
        <v>0</v>
      </c>
      <c r="H644" s="121"/>
      <c r="I644" s="127">
        <v>0</v>
      </c>
      <c r="J644" s="121"/>
      <c r="K644" s="95">
        <f t="shared" si="288"/>
        <v>0</v>
      </c>
      <c r="L644" s="96">
        <f t="shared" si="289"/>
        <v>0</v>
      </c>
    </row>
    <row r="645" spans="1:14" ht="15.75" thickBot="1">
      <c r="A645" s="6">
        <v>8</v>
      </c>
      <c r="B645" s="11" t="s">
        <v>17</v>
      </c>
      <c r="C645" s="115">
        <v>0</v>
      </c>
      <c r="D645" s="121"/>
      <c r="E645" s="127">
        <v>0</v>
      </c>
      <c r="F645" s="121"/>
      <c r="G645" s="127">
        <v>0</v>
      </c>
      <c r="H645" s="121"/>
      <c r="I645" s="127">
        <v>0</v>
      </c>
      <c r="J645" s="121"/>
      <c r="K645" s="95">
        <f t="shared" si="288"/>
        <v>0</v>
      </c>
      <c r="L645" s="96">
        <f t="shared" si="289"/>
        <v>0</v>
      </c>
    </row>
    <row r="646" spans="1:14" ht="15.75" thickBot="1">
      <c r="A646" s="6">
        <v>9</v>
      </c>
      <c r="B646" s="11" t="s">
        <v>18</v>
      </c>
      <c r="C646" s="115">
        <v>0</v>
      </c>
      <c r="D646" s="121"/>
      <c r="E646" s="127">
        <v>0</v>
      </c>
      <c r="F646" s="121"/>
      <c r="G646" s="127">
        <v>0</v>
      </c>
      <c r="H646" s="121"/>
      <c r="I646" s="127">
        <v>0</v>
      </c>
      <c r="J646" s="121"/>
      <c r="K646" s="95">
        <f t="shared" si="288"/>
        <v>0</v>
      </c>
      <c r="L646" s="96">
        <f t="shared" si="289"/>
        <v>0</v>
      </c>
    </row>
    <row r="647" spans="1:14" ht="15.75" thickBot="1">
      <c r="A647" s="6">
        <v>10</v>
      </c>
      <c r="B647" s="11" t="s">
        <v>20</v>
      </c>
      <c r="C647" s="115">
        <v>95382</v>
      </c>
      <c r="D647" s="121">
        <v>12580.11</v>
      </c>
      <c r="E647" s="127">
        <v>0</v>
      </c>
      <c r="F647" s="121">
        <v>0</v>
      </c>
      <c r="G647" s="127">
        <v>0</v>
      </c>
      <c r="H647" s="121"/>
      <c r="I647" s="127">
        <v>2070.39</v>
      </c>
      <c r="J647" s="121">
        <v>3396</v>
      </c>
      <c r="K647" s="95">
        <f t="shared" si="288"/>
        <v>97452.39</v>
      </c>
      <c r="L647" s="96">
        <f t="shared" si="289"/>
        <v>15976.11</v>
      </c>
    </row>
    <row r="648" spans="1:14" s="103" customFormat="1" ht="15.75" thickBot="1">
      <c r="A648" s="97">
        <v>11</v>
      </c>
      <c r="B648" s="98" t="s">
        <v>21</v>
      </c>
      <c r="C648" s="100">
        <f>SUM(C639:C647)</f>
        <v>95382</v>
      </c>
      <c r="D648" s="100">
        <f t="shared" ref="D648:L648" si="290">SUM(D639:D647)</f>
        <v>12580.11</v>
      </c>
      <c r="E648" s="100">
        <f t="shared" si="290"/>
        <v>0</v>
      </c>
      <c r="F648" s="100">
        <f t="shared" si="290"/>
        <v>0</v>
      </c>
      <c r="G648" s="100">
        <f t="shared" si="290"/>
        <v>0</v>
      </c>
      <c r="H648" s="100">
        <v>0</v>
      </c>
      <c r="I648" s="100">
        <f t="shared" si="290"/>
        <v>2070.39</v>
      </c>
      <c r="J648" s="100">
        <f t="shared" si="290"/>
        <v>3396</v>
      </c>
      <c r="K648" s="100">
        <f t="shared" si="290"/>
        <v>97452.39</v>
      </c>
      <c r="L648" s="100">
        <f t="shared" si="290"/>
        <v>15976.11</v>
      </c>
      <c r="M648" s="104">
        <f>K648-(C648+E648+G648+I648)</f>
        <v>0</v>
      </c>
      <c r="N648" s="104">
        <f>L648-(D648+F648+H648+J648)</f>
        <v>0</v>
      </c>
    </row>
    <row r="649" spans="1:14" ht="15.75" thickBot="1">
      <c r="A649" s="6">
        <v>12</v>
      </c>
      <c r="B649" s="12" t="s">
        <v>22</v>
      </c>
      <c r="C649" s="115">
        <v>0</v>
      </c>
      <c r="D649" s="121"/>
      <c r="E649" s="121">
        <v>0</v>
      </c>
      <c r="F649" s="121"/>
      <c r="G649" s="121">
        <v>0</v>
      </c>
      <c r="H649" s="121">
        <v>0</v>
      </c>
      <c r="I649" s="121">
        <v>0</v>
      </c>
      <c r="J649" s="121"/>
      <c r="K649" s="95">
        <f>C649+E649+G649+I649</f>
        <v>0</v>
      </c>
      <c r="L649" s="96">
        <f t="shared" ref="L649" si="291">D649+F649+H649+J649</f>
        <v>0</v>
      </c>
    </row>
    <row r="650" spans="1:14" ht="15.75" thickBot="1">
      <c r="A650" s="13">
        <v>13</v>
      </c>
      <c r="B650" s="14" t="s">
        <v>1</v>
      </c>
      <c r="C650" s="115">
        <v>0</v>
      </c>
      <c r="D650" s="121"/>
      <c r="E650" s="121">
        <v>0</v>
      </c>
      <c r="F650" s="121"/>
      <c r="G650" s="121">
        <v>0</v>
      </c>
      <c r="H650" s="121">
        <v>0</v>
      </c>
      <c r="I650" s="121">
        <v>0</v>
      </c>
      <c r="J650" s="121"/>
      <c r="K650" s="95">
        <f>C650+E650+G650+I650</f>
        <v>0</v>
      </c>
      <c r="L650" s="96">
        <f t="shared" ref="L650" si="292">D650+F650+H650+J650</f>
        <v>0</v>
      </c>
    </row>
    <row r="651" spans="1:14" ht="15.75" thickBot="1">
      <c r="A651" s="15">
        <v>14</v>
      </c>
      <c r="B651" s="16" t="s">
        <v>23</v>
      </c>
      <c r="C651" s="115">
        <v>0</v>
      </c>
      <c r="D651" s="121"/>
      <c r="E651" s="121">
        <v>0</v>
      </c>
      <c r="F651" s="121"/>
      <c r="G651" s="127">
        <v>0</v>
      </c>
      <c r="H651" s="121">
        <v>4463</v>
      </c>
      <c r="I651" s="121">
        <v>0</v>
      </c>
      <c r="J651" s="121"/>
      <c r="K651" s="21">
        <f>C651+E651+G651+I651</f>
        <v>0</v>
      </c>
      <c r="L651" s="21">
        <f>D651+F651+H651+J651</f>
        <v>4463</v>
      </c>
    </row>
    <row r="652" spans="1:14" s="103" customFormat="1" ht="15.75" thickBot="1">
      <c r="A652" s="97">
        <v>15</v>
      </c>
      <c r="B652" s="98" t="s">
        <v>24</v>
      </c>
      <c r="C652" s="100">
        <f>SUM(C649:C651)</f>
        <v>0</v>
      </c>
      <c r="D652" s="100">
        <f t="shared" ref="D652:L652" si="293">SUM(D649:D651)</f>
        <v>0</v>
      </c>
      <c r="E652" s="100">
        <f t="shared" si="293"/>
        <v>0</v>
      </c>
      <c r="F652" s="100">
        <f t="shared" si="293"/>
        <v>0</v>
      </c>
      <c r="G652" s="100">
        <f t="shared" si="293"/>
        <v>0</v>
      </c>
      <c r="H652" s="100">
        <f t="shared" si="293"/>
        <v>4463</v>
      </c>
      <c r="I652" s="100">
        <f t="shared" si="293"/>
        <v>0</v>
      </c>
      <c r="J652" s="100">
        <f t="shared" si="293"/>
        <v>0</v>
      </c>
      <c r="K652" s="100">
        <f t="shared" si="293"/>
        <v>0</v>
      </c>
      <c r="L652" s="100">
        <f t="shared" si="293"/>
        <v>4463</v>
      </c>
      <c r="M652" s="104">
        <f>K652-(C652+E652+G652+I652)</f>
        <v>0</v>
      </c>
      <c r="N652" s="104">
        <f>L652-(D652+F652+H652+J652)</f>
        <v>0</v>
      </c>
    </row>
    <row r="653" spans="1:14" ht="15.75" thickBot="1">
      <c r="A653" s="6">
        <v>16</v>
      </c>
      <c r="B653" s="11" t="s">
        <v>25</v>
      </c>
      <c r="C653" s="115">
        <v>0</v>
      </c>
      <c r="D653" s="121"/>
      <c r="E653" s="121">
        <v>0</v>
      </c>
      <c r="F653" s="121"/>
      <c r="G653" s="121">
        <v>0</v>
      </c>
      <c r="H653" s="121"/>
      <c r="I653" s="121">
        <v>0</v>
      </c>
      <c r="J653" s="121"/>
      <c r="K653" s="95">
        <f>C653+E653+G653+I653</f>
        <v>0</v>
      </c>
      <c r="L653" s="96">
        <f t="shared" ref="L653" si="294">D653+F653+H653+J653</f>
        <v>0</v>
      </c>
    </row>
    <row r="654" spans="1:14" ht="15.75" thickBot="1">
      <c r="A654" s="6">
        <v>17</v>
      </c>
      <c r="B654" s="11" t="s">
        <v>26</v>
      </c>
      <c r="C654" s="115">
        <v>0</v>
      </c>
      <c r="D654" s="121"/>
      <c r="E654" s="121">
        <v>0</v>
      </c>
      <c r="F654" s="121"/>
      <c r="G654" s="121">
        <v>0</v>
      </c>
      <c r="H654" s="121"/>
      <c r="I654" s="121">
        <v>0</v>
      </c>
      <c r="J654" s="121"/>
      <c r="K654" s="95">
        <f>C654+E654+G654+I654</f>
        <v>0</v>
      </c>
      <c r="L654" s="96">
        <f t="shared" ref="L654" si="295">D654+F654+H654+J654</f>
        <v>0</v>
      </c>
    </row>
    <row r="655" spans="1:14" s="103" customFormat="1" ht="26.25" thickBot="1">
      <c r="A655" s="97">
        <v>18</v>
      </c>
      <c r="B655" s="98" t="s">
        <v>27</v>
      </c>
      <c r="C655" s="100">
        <f>SUM(C653:C654)</f>
        <v>0</v>
      </c>
      <c r="D655" s="100">
        <f t="shared" ref="D655:L655" si="296">SUM(D653:D654)</f>
        <v>0</v>
      </c>
      <c r="E655" s="100">
        <f t="shared" si="296"/>
        <v>0</v>
      </c>
      <c r="F655" s="100">
        <f t="shared" si="296"/>
        <v>0</v>
      </c>
      <c r="G655" s="100">
        <f t="shared" si="296"/>
        <v>0</v>
      </c>
      <c r="H655" s="100">
        <f t="shared" si="296"/>
        <v>0</v>
      </c>
      <c r="I655" s="100">
        <f t="shared" si="296"/>
        <v>0</v>
      </c>
      <c r="J655" s="100">
        <f t="shared" si="296"/>
        <v>0</v>
      </c>
      <c r="K655" s="100">
        <f t="shared" si="296"/>
        <v>0</v>
      </c>
      <c r="L655" s="100">
        <f t="shared" si="296"/>
        <v>0</v>
      </c>
      <c r="M655" s="104">
        <f t="shared" ref="M655:N657" si="297">K655-(C655+E655+G655+I655)</f>
        <v>0</v>
      </c>
      <c r="N655" s="104">
        <f t="shared" si="297"/>
        <v>0</v>
      </c>
    </row>
    <row r="656" spans="1:14" ht="26.25" thickBot="1">
      <c r="A656" s="8">
        <v>19</v>
      </c>
      <c r="B656" s="9" t="s">
        <v>28</v>
      </c>
      <c r="C656" s="10">
        <f>C648+C652+C655</f>
        <v>95382</v>
      </c>
      <c r="D656" s="10">
        <f t="shared" ref="D656:L656" si="298">D648+D652+D655</f>
        <v>12580.11</v>
      </c>
      <c r="E656" s="10">
        <f t="shared" si="298"/>
        <v>0</v>
      </c>
      <c r="F656" s="10">
        <f t="shared" si="298"/>
        <v>0</v>
      </c>
      <c r="G656" s="10">
        <f t="shared" si="298"/>
        <v>0</v>
      </c>
      <c r="H656" s="10">
        <f t="shared" si="298"/>
        <v>4463</v>
      </c>
      <c r="I656" s="10">
        <f t="shared" si="298"/>
        <v>2070.39</v>
      </c>
      <c r="J656" s="10">
        <f t="shared" si="298"/>
        <v>3396</v>
      </c>
      <c r="K656" s="10">
        <f t="shared" si="298"/>
        <v>97452.39</v>
      </c>
      <c r="L656" s="10">
        <f t="shared" si="298"/>
        <v>20439.11</v>
      </c>
      <c r="M656" s="37">
        <f t="shared" si="297"/>
        <v>0</v>
      </c>
      <c r="N656" s="37">
        <f t="shared" si="297"/>
        <v>0</v>
      </c>
    </row>
    <row r="657" spans="1:14" s="144" customFormat="1" ht="15.75" thickBot="1">
      <c r="A657" s="139">
        <v>20</v>
      </c>
      <c r="B657" s="140" t="s">
        <v>29</v>
      </c>
      <c r="C657" s="141">
        <f>C656+C637</f>
        <v>269366.21999999997</v>
      </c>
      <c r="D657" s="142">
        <f t="shared" ref="D657:L657" si="299">D637+D656</f>
        <v>207491.99</v>
      </c>
      <c r="E657" s="142">
        <f t="shared" si="299"/>
        <v>143724.18</v>
      </c>
      <c r="F657" s="142">
        <f t="shared" si="299"/>
        <v>26882</v>
      </c>
      <c r="G657" s="142">
        <f t="shared" si="299"/>
        <v>22935.54</v>
      </c>
      <c r="H657" s="142">
        <f t="shared" si="299"/>
        <v>36472.300000000003</v>
      </c>
      <c r="I657" s="142">
        <f t="shared" si="299"/>
        <v>2070.39</v>
      </c>
      <c r="J657" s="142">
        <f t="shared" si="299"/>
        <v>3396</v>
      </c>
      <c r="K657" s="142">
        <f t="shared" si="299"/>
        <v>438096.33</v>
      </c>
      <c r="L657" s="141">
        <f t="shared" si="299"/>
        <v>274242.28999999998</v>
      </c>
      <c r="M657" s="145">
        <f t="shared" si="297"/>
        <v>0</v>
      </c>
      <c r="N657" s="145">
        <f t="shared" si="297"/>
        <v>0</v>
      </c>
    </row>
    <row r="658" spans="1:1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 spans="1:14" ht="15.75" thickBo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179" t="s">
        <v>56</v>
      </c>
      <c r="L659" s="179"/>
    </row>
    <row r="660" spans="1:14" s="148" customFormat="1" ht="24" thickBot="1">
      <c r="A660" s="147"/>
      <c r="B660" s="192" t="s">
        <v>55</v>
      </c>
      <c r="C660" s="193"/>
      <c r="D660" s="193"/>
      <c r="E660" s="193"/>
      <c r="F660" s="193"/>
      <c r="G660" s="193"/>
      <c r="H660" s="193"/>
      <c r="I660" s="193"/>
      <c r="J660" s="193"/>
      <c r="K660" s="193"/>
      <c r="L660" s="194"/>
    </row>
    <row r="661" spans="1:14" ht="18">
      <c r="A661" s="63"/>
      <c r="B661" s="180" t="s">
        <v>52</v>
      </c>
      <c r="C661" s="181"/>
      <c r="D661" s="64"/>
      <c r="E661" s="64"/>
      <c r="F661" s="64"/>
      <c r="G661" s="64"/>
      <c r="H661" s="64"/>
      <c r="I661" s="64"/>
      <c r="J661" s="64"/>
      <c r="K661" s="182" t="s">
        <v>53</v>
      </c>
      <c r="L661" s="183"/>
    </row>
    <row r="662" spans="1:14" ht="16.5" thickBot="1">
      <c r="A662" s="184" t="s">
        <v>19</v>
      </c>
      <c r="B662" s="185"/>
      <c r="C662" s="185"/>
      <c r="D662" s="185"/>
      <c r="E662" s="185"/>
      <c r="F662" s="185"/>
      <c r="G662" s="185"/>
      <c r="H662" s="185"/>
      <c r="I662" s="185"/>
      <c r="J662" s="185"/>
      <c r="K662" s="185"/>
      <c r="L662" s="186"/>
    </row>
    <row r="663" spans="1:14" ht="16.5" thickBot="1">
      <c r="A663" s="187" t="s">
        <v>54</v>
      </c>
      <c r="B663" s="188"/>
      <c r="C663" s="188"/>
      <c r="D663" s="188"/>
      <c r="E663" s="188"/>
      <c r="F663" s="188"/>
      <c r="G663" s="188"/>
      <c r="H663" s="188"/>
      <c r="I663" s="188"/>
      <c r="J663" s="188"/>
      <c r="K663" s="188"/>
      <c r="L663" s="189"/>
    </row>
    <row r="664" spans="1:14" ht="15.75" thickBot="1">
      <c r="A664" s="78"/>
      <c r="B664" s="79"/>
      <c r="C664" s="190" t="s">
        <v>4</v>
      </c>
      <c r="D664" s="191"/>
      <c r="E664" s="190" t="s">
        <v>5</v>
      </c>
      <c r="F664" s="191"/>
      <c r="G664" s="190" t="s">
        <v>6</v>
      </c>
      <c r="H664" s="191"/>
      <c r="I664" s="190" t="s">
        <v>7</v>
      </c>
      <c r="J664" s="191"/>
      <c r="K664" s="190" t="s">
        <v>0</v>
      </c>
      <c r="L664" s="191"/>
    </row>
    <row r="665" spans="1:14" ht="26.25" thickBot="1">
      <c r="A665" s="78"/>
      <c r="B665" s="65"/>
      <c r="C665" s="66" t="s">
        <v>2</v>
      </c>
      <c r="D665" s="67" t="s">
        <v>8</v>
      </c>
      <c r="E665" s="66" t="s">
        <v>9</v>
      </c>
      <c r="F665" s="68" t="s">
        <v>8</v>
      </c>
      <c r="G665" s="66" t="s">
        <v>2</v>
      </c>
      <c r="H665" s="68" t="s">
        <v>8</v>
      </c>
      <c r="I665" s="66" t="s">
        <v>2</v>
      </c>
      <c r="J665" s="68" t="s">
        <v>8</v>
      </c>
      <c r="K665" s="66" t="s">
        <v>2</v>
      </c>
      <c r="L665" s="67" t="s">
        <v>8</v>
      </c>
    </row>
    <row r="666" spans="1:14" ht="21.95" customHeight="1" thickBot="1">
      <c r="A666" s="69">
        <v>1</v>
      </c>
      <c r="B666" s="80" t="s">
        <v>10</v>
      </c>
      <c r="C666" s="70">
        <v>3125331</v>
      </c>
      <c r="D666" s="71">
        <f t="shared" ref="D666:J666" si="300">D7+D37+D67+D97+D127+D157+D187+D217+D247+D277+D307+D337+D367+D397+D427+D457+D487+D517+D547+D577+D607+D637</f>
        <v>3989411.96</v>
      </c>
      <c r="E666" s="70">
        <f t="shared" si="300"/>
        <v>1894591.6625000001</v>
      </c>
      <c r="F666" s="71">
        <f t="shared" si="300"/>
        <v>962895.22000000009</v>
      </c>
      <c r="G666" s="70">
        <f t="shared" si="300"/>
        <v>443016.44</v>
      </c>
      <c r="H666" s="71">
        <f t="shared" si="300"/>
        <v>555702.09000000008</v>
      </c>
      <c r="I666" s="70">
        <f t="shared" si="300"/>
        <v>0</v>
      </c>
      <c r="J666" s="71">
        <f t="shared" si="300"/>
        <v>0</v>
      </c>
      <c r="K666" s="72">
        <f>C666+E666+G666+I666</f>
        <v>5462939.1025</v>
      </c>
      <c r="L666" s="73">
        <f t="shared" ref="L666:L683" si="301">D666+F666+H666+J666</f>
        <v>5508009.2699999996</v>
      </c>
      <c r="M666" s="37">
        <f>K666-(C666+E666+G666+I666)</f>
        <v>0</v>
      </c>
      <c r="N666" s="37">
        <f>L666-(D666+F666+H666+J666)</f>
        <v>0</v>
      </c>
    </row>
    <row r="667" spans="1:14" ht="21.95" customHeight="1" thickBot="1">
      <c r="A667" s="76"/>
      <c r="B667" s="81" t="s">
        <v>11</v>
      </c>
      <c r="C667" s="74"/>
      <c r="D667" s="75"/>
      <c r="E667" s="74"/>
      <c r="F667" s="75"/>
      <c r="G667" s="74"/>
      <c r="H667" s="75"/>
      <c r="I667" s="74"/>
      <c r="J667" s="75"/>
      <c r="K667" s="72"/>
      <c r="L667" s="73"/>
    </row>
    <row r="668" spans="1:14" ht="21.95" customHeight="1" thickBot="1">
      <c r="A668" s="77">
        <v>2</v>
      </c>
      <c r="B668" s="82" t="s">
        <v>12</v>
      </c>
      <c r="C668" s="70">
        <f t="shared" ref="C668:J676" si="302">C9+C39+C69+C99+C129+C159+C189+C219+C249+C279+C309+C339+C369+C399+C429+C459+C489+C519+C549+C579+C609+C639</f>
        <v>67711.813000000009</v>
      </c>
      <c r="D668" s="71">
        <f t="shared" si="302"/>
        <v>5935.3</v>
      </c>
      <c r="E668" s="70">
        <f t="shared" si="302"/>
        <v>7813.7725</v>
      </c>
      <c r="F668" s="71">
        <f t="shared" si="302"/>
        <v>822</v>
      </c>
      <c r="G668" s="70">
        <f t="shared" si="302"/>
        <v>3752.2325000000001</v>
      </c>
      <c r="H668" s="71">
        <f t="shared" si="302"/>
        <v>143</v>
      </c>
      <c r="I668" s="70">
        <f t="shared" si="302"/>
        <v>1685.9124999999997</v>
      </c>
      <c r="J668" s="71">
        <f t="shared" si="302"/>
        <v>2</v>
      </c>
      <c r="K668" s="72">
        <f t="shared" ref="K668:K676" si="303">C668+E668+G668+I668</f>
        <v>80963.73050000002</v>
      </c>
      <c r="L668" s="73">
        <f t="shared" si="301"/>
        <v>6902.3</v>
      </c>
      <c r="N668" s="38"/>
    </row>
    <row r="669" spans="1:14" ht="21.95" customHeight="1" thickBot="1">
      <c r="A669" s="77">
        <v>3</v>
      </c>
      <c r="B669" s="82" t="s">
        <v>13</v>
      </c>
      <c r="C669" s="70">
        <f t="shared" si="302"/>
        <v>232987.02359999999</v>
      </c>
      <c r="D669" s="71">
        <f t="shared" si="302"/>
        <v>78598.310000000012</v>
      </c>
      <c r="E669" s="70">
        <f t="shared" si="302"/>
        <v>36799.447500000002</v>
      </c>
      <c r="F669" s="71">
        <f t="shared" si="302"/>
        <v>5105.3599999999997</v>
      </c>
      <c r="G669" s="70">
        <f t="shared" si="302"/>
        <v>24407.84</v>
      </c>
      <c r="H669" s="71">
        <f t="shared" si="302"/>
        <v>4062.98</v>
      </c>
      <c r="I669" s="70">
        <f t="shared" si="302"/>
        <v>5444.4530000000004</v>
      </c>
      <c r="J669" s="71">
        <f t="shared" si="302"/>
        <v>176.56</v>
      </c>
      <c r="K669" s="72">
        <f t="shared" si="303"/>
        <v>299638.76409999997</v>
      </c>
      <c r="L669" s="73">
        <f t="shared" si="301"/>
        <v>87943.21</v>
      </c>
    </row>
    <row r="670" spans="1:14" ht="21.95" customHeight="1" thickBot="1">
      <c r="A670" s="77">
        <v>4</v>
      </c>
      <c r="B670" s="82" t="s">
        <v>3</v>
      </c>
      <c r="C670" s="70">
        <f t="shared" si="302"/>
        <v>399466.924</v>
      </c>
      <c r="D670" s="71">
        <f t="shared" si="302"/>
        <v>2890.31</v>
      </c>
      <c r="E670" s="70">
        <f t="shared" si="302"/>
        <v>2442.34</v>
      </c>
      <c r="F670" s="71">
        <f t="shared" si="302"/>
        <v>116</v>
      </c>
      <c r="G670" s="70">
        <f t="shared" si="302"/>
        <v>7490.95</v>
      </c>
      <c r="H670" s="71">
        <f t="shared" si="302"/>
        <v>11</v>
      </c>
      <c r="I670" s="70">
        <f t="shared" si="302"/>
        <v>6250.6975000000002</v>
      </c>
      <c r="J670" s="71">
        <f t="shared" si="302"/>
        <v>0</v>
      </c>
      <c r="K670" s="72">
        <f t="shared" si="303"/>
        <v>415650.91150000005</v>
      </c>
      <c r="L670" s="73">
        <f t="shared" si="301"/>
        <v>3017.31</v>
      </c>
    </row>
    <row r="671" spans="1:14" ht="31.7" customHeight="1" thickBot="1">
      <c r="A671" s="77">
        <v>5</v>
      </c>
      <c r="B671" s="82" t="s">
        <v>14</v>
      </c>
      <c r="C671" s="70">
        <f t="shared" si="302"/>
        <v>26518.260499999997</v>
      </c>
      <c r="D671" s="71">
        <f t="shared" si="302"/>
        <v>5328.5599999999995</v>
      </c>
      <c r="E671" s="70">
        <f t="shared" si="302"/>
        <v>2535.3200000000002</v>
      </c>
      <c r="F671" s="71">
        <f t="shared" si="302"/>
        <v>54</v>
      </c>
      <c r="G671" s="70">
        <f t="shared" si="302"/>
        <v>202.48500000000001</v>
      </c>
      <c r="H671" s="71">
        <f t="shared" si="302"/>
        <v>2</v>
      </c>
      <c r="I671" s="70">
        <f t="shared" si="302"/>
        <v>722.16750000000002</v>
      </c>
      <c r="J671" s="71">
        <f t="shared" si="302"/>
        <v>0</v>
      </c>
      <c r="K671" s="72">
        <f t="shared" si="303"/>
        <v>29978.232999999997</v>
      </c>
      <c r="L671" s="73">
        <f t="shared" si="301"/>
        <v>5384.5599999999995</v>
      </c>
    </row>
    <row r="672" spans="1:14" ht="21.95" customHeight="1" thickBot="1">
      <c r="A672" s="77">
        <v>6</v>
      </c>
      <c r="B672" s="82" t="s">
        <v>15</v>
      </c>
      <c r="C672" s="70">
        <f t="shared" si="302"/>
        <v>315539.3076</v>
      </c>
      <c r="D672" s="71">
        <f t="shared" si="302"/>
        <v>89744.959999999992</v>
      </c>
      <c r="E672" s="70">
        <f t="shared" si="302"/>
        <v>40640.717499999999</v>
      </c>
      <c r="F672" s="71">
        <f t="shared" si="302"/>
        <v>1235.21</v>
      </c>
      <c r="G672" s="70">
        <f t="shared" si="302"/>
        <v>14351.605000000001</v>
      </c>
      <c r="H672" s="71">
        <f t="shared" si="302"/>
        <v>19187.199999999997</v>
      </c>
      <c r="I672" s="70">
        <f t="shared" si="302"/>
        <v>24003.862499999996</v>
      </c>
      <c r="J672" s="71">
        <f t="shared" si="302"/>
        <v>772.03</v>
      </c>
      <c r="K672" s="72">
        <f t="shared" si="303"/>
        <v>394535.49259999994</v>
      </c>
      <c r="L672" s="73">
        <f t="shared" si="301"/>
        <v>110939.4</v>
      </c>
    </row>
    <row r="673" spans="1:14" ht="21.95" customHeight="1" thickBot="1">
      <c r="A673" s="77">
        <v>7</v>
      </c>
      <c r="B673" s="82" t="s">
        <v>16</v>
      </c>
      <c r="C673" s="70">
        <f t="shared" si="302"/>
        <v>65810.486100000009</v>
      </c>
      <c r="D673" s="71">
        <f t="shared" si="302"/>
        <v>4280.09</v>
      </c>
      <c r="E673" s="70">
        <f t="shared" si="302"/>
        <v>8910.3675000000003</v>
      </c>
      <c r="F673" s="71">
        <f t="shared" si="302"/>
        <v>0</v>
      </c>
      <c r="G673" s="70">
        <f t="shared" si="302"/>
        <v>3357.33</v>
      </c>
      <c r="H673" s="71">
        <f t="shared" si="302"/>
        <v>250</v>
      </c>
      <c r="I673" s="70">
        <f t="shared" si="302"/>
        <v>2181.2474999999999</v>
      </c>
      <c r="J673" s="71">
        <f t="shared" si="302"/>
        <v>19.729999999999997</v>
      </c>
      <c r="K673" s="72">
        <f t="shared" si="303"/>
        <v>80259.431100000002</v>
      </c>
      <c r="L673" s="73">
        <f t="shared" si="301"/>
        <v>4549.82</v>
      </c>
    </row>
    <row r="674" spans="1:14" ht="18.75" thickBot="1">
      <c r="A674" s="77">
        <v>8</v>
      </c>
      <c r="B674" s="82" t="s">
        <v>17</v>
      </c>
      <c r="C674" s="70">
        <f t="shared" si="302"/>
        <v>92760.260999999999</v>
      </c>
      <c r="D674" s="71">
        <f t="shared" si="302"/>
        <v>2554.88</v>
      </c>
      <c r="E674" s="70">
        <f t="shared" si="302"/>
        <v>3428.6349999999998</v>
      </c>
      <c r="F674" s="71">
        <f t="shared" si="302"/>
        <v>12</v>
      </c>
      <c r="G674" s="70">
        <f t="shared" si="302"/>
        <v>653.07249999999999</v>
      </c>
      <c r="H674" s="137">
        <f t="shared" si="302"/>
        <v>73</v>
      </c>
      <c r="I674" s="70">
        <f t="shared" si="302"/>
        <v>1343.9575</v>
      </c>
      <c r="J674" s="71">
        <f t="shared" si="302"/>
        <v>0</v>
      </c>
      <c r="K674" s="72">
        <f t="shared" si="303"/>
        <v>98185.925999999992</v>
      </c>
      <c r="L674" s="73">
        <f t="shared" si="301"/>
        <v>2639.88</v>
      </c>
    </row>
    <row r="675" spans="1:14" ht="21.95" customHeight="1" thickBot="1">
      <c r="A675" s="77">
        <v>9</v>
      </c>
      <c r="B675" s="82" t="s">
        <v>18</v>
      </c>
      <c r="C675" s="70">
        <f t="shared" si="302"/>
        <v>34483.163</v>
      </c>
      <c r="D675" s="71">
        <f t="shared" si="302"/>
        <v>6571.02</v>
      </c>
      <c r="E675" s="70">
        <f t="shared" si="302"/>
        <v>4917.4399999999996</v>
      </c>
      <c r="F675" s="71">
        <f t="shared" si="302"/>
        <v>200</v>
      </c>
      <c r="G675" s="70">
        <f t="shared" si="302"/>
        <v>956.3125</v>
      </c>
      <c r="H675" s="71">
        <f t="shared" si="302"/>
        <v>46</v>
      </c>
      <c r="I675" s="70">
        <f t="shared" si="302"/>
        <v>1256.0324999999998</v>
      </c>
      <c r="J675" s="71">
        <f t="shared" si="302"/>
        <v>0</v>
      </c>
      <c r="K675" s="72">
        <f t="shared" si="303"/>
        <v>41612.948000000004</v>
      </c>
      <c r="L675" s="73">
        <f t="shared" si="301"/>
        <v>6817.02</v>
      </c>
    </row>
    <row r="676" spans="1:14" ht="21.95" customHeight="1" thickBot="1">
      <c r="A676" s="85">
        <v>10</v>
      </c>
      <c r="B676" s="83" t="s">
        <v>20</v>
      </c>
      <c r="C676" s="86">
        <f t="shared" si="302"/>
        <v>414985.66749999998</v>
      </c>
      <c r="D676" s="87">
        <f t="shared" si="302"/>
        <v>368714.14</v>
      </c>
      <c r="E676" s="86">
        <f t="shared" si="302"/>
        <v>89752.98</v>
      </c>
      <c r="F676" s="87">
        <f t="shared" si="302"/>
        <v>37981.219999999994</v>
      </c>
      <c r="G676" s="86">
        <f t="shared" si="302"/>
        <v>35559.625</v>
      </c>
      <c r="H676" s="87">
        <f t="shared" si="302"/>
        <v>32171.74</v>
      </c>
      <c r="I676" s="86">
        <f t="shared" si="302"/>
        <v>17113.127499999999</v>
      </c>
      <c r="J676" s="87">
        <f t="shared" si="302"/>
        <v>6940.1</v>
      </c>
      <c r="K676" s="88">
        <f t="shared" si="303"/>
        <v>557411.39999999991</v>
      </c>
      <c r="L676" s="89">
        <f t="shared" si="301"/>
        <v>445807.19999999995</v>
      </c>
    </row>
    <row r="677" spans="1:14" ht="18.75" thickBot="1">
      <c r="A677" s="90">
        <v>11</v>
      </c>
      <c r="B677" s="80" t="s">
        <v>21</v>
      </c>
      <c r="C677" s="134">
        <f>SUM(C668:C676)</f>
        <v>1650262.9062999999</v>
      </c>
      <c r="D677" s="135">
        <f t="shared" ref="D677:L677" si="304">SUM(D668:D676)</f>
        <v>564617.57000000007</v>
      </c>
      <c r="E677" s="134">
        <f t="shared" si="304"/>
        <v>197241.02</v>
      </c>
      <c r="F677" s="135">
        <f t="shared" si="304"/>
        <v>45525.789999999994</v>
      </c>
      <c r="G677" s="134">
        <f t="shared" si="304"/>
        <v>90731.452500000014</v>
      </c>
      <c r="H677" s="135">
        <f t="shared" si="304"/>
        <v>55946.92</v>
      </c>
      <c r="I677" s="134">
        <f t="shared" si="304"/>
        <v>60001.457999999984</v>
      </c>
      <c r="J677" s="135">
        <f t="shared" si="304"/>
        <v>7910.42</v>
      </c>
      <c r="K677" s="134">
        <f t="shared" si="304"/>
        <v>1998236.8367999999</v>
      </c>
      <c r="L677" s="136">
        <f t="shared" si="304"/>
        <v>674000.7</v>
      </c>
      <c r="M677" s="37">
        <f>K677-(C677+E677+G677+I677)</f>
        <v>0</v>
      </c>
      <c r="N677" s="37">
        <f>L677-(D677+F677+H677+J677)</f>
        <v>0</v>
      </c>
    </row>
    <row r="678" spans="1:14" ht="30.75" thickBot="1">
      <c r="A678" s="94">
        <v>12</v>
      </c>
      <c r="B678" s="83" t="s">
        <v>22</v>
      </c>
      <c r="C678" s="70">
        <f t="shared" ref="C678:J680" si="305">C19+C49+C79+C109+C139+C169+C199+C229+C259+C289+C319+C349+C379+C409+C439+C469+C499+C529+C559+C589+C619+C649</f>
        <v>168773.74669999999</v>
      </c>
      <c r="D678" s="71">
        <f t="shared" si="305"/>
        <v>27486.81</v>
      </c>
      <c r="E678" s="70">
        <f t="shared" si="305"/>
        <v>13343.52</v>
      </c>
      <c r="F678" s="71">
        <f t="shared" si="305"/>
        <v>1485</v>
      </c>
      <c r="G678" s="70">
        <f t="shared" si="305"/>
        <v>6820.4425000000001</v>
      </c>
      <c r="H678" s="71">
        <f t="shared" si="305"/>
        <v>510</v>
      </c>
      <c r="I678" s="70">
        <f t="shared" si="305"/>
        <v>5560.9979999999996</v>
      </c>
      <c r="J678" s="71">
        <f t="shared" si="305"/>
        <v>4</v>
      </c>
      <c r="K678" s="72">
        <f>C678+E678+G678+I678</f>
        <v>194498.70719999998</v>
      </c>
      <c r="L678" s="73">
        <f t="shared" si="301"/>
        <v>29485.81</v>
      </c>
    </row>
    <row r="679" spans="1:14" ht="21.95" customHeight="1" thickBot="1">
      <c r="A679" s="77">
        <v>13</v>
      </c>
      <c r="B679" s="84" t="s">
        <v>1</v>
      </c>
      <c r="C679" s="70">
        <f t="shared" si="305"/>
        <v>154710.48989999999</v>
      </c>
      <c r="D679" s="71">
        <f t="shared" si="305"/>
        <v>23551.45</v>
      </c>
      <c r="E679" s="70">
        <f t="shared" si="305"/>
        <v>9371.9700000000012</v>
      </c>
      <c r="F679" s="71">
        <f t="shared" si="305"/>
        <v>102</v>
      </c>
      <c r="G679" s="70">
        <f t="shared" si="305"/>
        <v>11527.377500000001</v>
      </c>
      <c r="H679" s="71">
        <f t="shared" si="305"/>
        <v>143.2175</v>
      </c>
      <c r="I679" s="70">
        <f t="shared" si="305"/>
        <v>4886.6124999999993</v>
      </c>
      <c r="J679" s="71">
        <f t="shared" si="305"/>
        <v>1126</v>
      </c>
      <c r="K679" s="72">
        <f>C679+E679+G679+I679</f>
        <v>180496.44989999998</v>
      </c>
      <c r="L679" s="73">
        <f t="shared" si="301"/>
        <v>24922.6675</v>
      </c>
    </row>
    <row r="680" spans="1:14" ht="21.95" customHeight="1" thickBot="1">
      <c r="A680" s="85">
        <v>14</v>
      </c>
      <c r="B680" s="84" t="s">
        <v>23</v>
      </c>
      <c r="C680" s="86">
        <f t="shared" si="305"/>
        <v>18214.495000000003</v>
      </c>
      <c r="D680" s="87">
        <f t="shared" si="305"/>
        <v>49329.74</v>
      </c>
      <c r="E680" s="86">
        <f t="shared" si="305"/>
        <v>5461.1575000000003</v>
      </c>
      <c r="F680" s="87">
        <f t="shared" si="305"/>
        <v>340</v>
      </c>
      <c r="G680" s="86">
        <f t="shared" si="305"/>
        <v>4633.8525</v>
      </c>
      <c r="H680" s="87">
        <f t="shared" si="305"/>
        <v>4783.1000000000004</v>
      </c>
      <c r="I680" s="86">
        <f t="shared" si="305"/>
        <v>51.85</v>
      </c>
      <c r="J680" s="87">
        <f t="shared" si="305"/>
        <v>150</v>
      </c>
      <c r="K680" s="88">
        <f>C680+E680+G680+I680</f>
        <v>28361.355000000003</v>
      </c>
      <c r="L680" s="89">
        <f t="shared" si="301"/>
        <v>54602.84</v>
      </c>
    </row>
    <row r="681" spans="1:14" ht="19.5" customHeight="1" thickBot="1">
      <c r="A681" s="90">
        <v>15</v>
      </c>
      <c r="B681" s="80" t="s">
        <v>24</v>
      </c>
      <c r="C681" s="134">
        <f>SUM(C678:C680)</f>
        <v>341698.73159999994</v>
      </c>
      <c r="D681" s="135">
        <f t="shared" ref="D681:L681" si="306">SUM(D678:D680)</f>
        <v>100368</v>
      </c>
      <c r="E681" s="134">
        <f t="shared" si="306"/>
        <v>28176.647500000003</v>
      </c>
      <c r="F681" s="135">
        <f t="shared" si="306"/>
        <v>1927</v>
      </c>
      <c r="G681" s="134">
        <f t="shared" si="306"/>
        <v>22981.672500000001</v>
      </c>
      <c r="H681" s="135">
        <f t="shared" si="306"/>
        <v>5436.3175000000001</v>
      </c>
      <c r="I681" s="134">
        <f t="shared" si="306"/>
        <v>10499.460499999999</v>
      </c>
      <c r="J681" s="135">
        <f t="shared" si="306"/>
        <v>1280</v>
      </c>
      <c r="K681" s="134">
        <f t="shared" si="306"/>
        <v>403356.51209999993</v>
      </c>
      <c r="L681" s="136">
        <f t="shared" si="306"/>
        <v>109011.3175</v>
      </c>
      <c r="M681" s="37">
        <f>K681-(C681+E681+G681+I681)</f>
        <v>0</v>
      </c>
      <c r="N681" s="37">
        <f>L681-(D681+F681+H681+J681)</f>
        <v>0</v>
      </c>
    </row>
    <row r="682" spans="1:14" ht="20.100000000000001" customHeight="1" thickBot="1">
      <c r="A682" s="94">
        <v>16</v>
      </c>
      <c r="B682" s="82" t="s">
        <v>25</v>
      </c>
      <c r="C682" s="70">
        <f t="shared" ref="C682:J683" si="307">C23+C53+C83+C113+C143+C173+C203+C233+C263+C293+C323+C353+C383+C413+C443+C473+C503+C533+C563+C593+C623+C653</f>
        <v>159318.5025</v>
      </c>
      <c r="D682" s="71">
        <f t="shared" si="307"/>
        <v>107630.43</v>
      </c>
      <c r="E682" s="70">
        <f t="shared" si="307"/>
        <v>16833.525000000001</v>
      </c>
      <c r="F682" s="71">
        <f t="shared" si="307"/>
        <v>2372</v>
      </c>
      <c r="G682" s="70">
        <f t="shared" si="307"/>
        <v>16403.254999999997</v>
      </c>
      <c r="H682" s="71">
        <f t="shared" si="307"/>
        <v>1413.56</v>
      </c>
      <c r="I682" s="70">
        <f t="shared" si="307"/>
        <v>3243.86</v>
      </c>
      <c r="J682" s="71">
        <f t="shared" si="307"/>
        <v>13.03</v>
      </c>
      <c r="K682" s="72">
        <f>C682+E682+G682+I682</f>
        <v>195799.14249999999</v>
      </c>
      <c r="L682" s="73">
        <f t="shared" si="301"/>
        <v>111429.01999999999</v>
      </c>
    </row>
    <row r="683" spans="1:14" ht="33.75" customHeight="1" thickBot="1">
      <c r="A683" s="85">
        <v>17</v>
      </c>
      <c r="B683" s="83" t="s">
        <v>26</v>
      </c>
      <c r="C683" s="86">
        <f t="shared" si="307"/>
        <v>165161.77410000001</v>
      </c>
      <c r="D683" s="87">
        <f t="shared" si="307"/>
        <v>193734.96</v>
      </c>
      <c r="E683" s="86">
        <f t="shared" si="307"/>
        <v>89678.742500000008</v>
      </c>
      <c r="F683" s="87">
        <f t="shared" si="307"/>
        <v>12938.23</v>
      </c>
      <c r="G683" s="86">
        <f t="shared" si="307"/>
        <v>9509.7224999999999</v>
      </c>
      <c r="H683" s="87">
        <f t="shared" si="307"/>
        <v>833.81</v>
      </c>
      <c r="I683" s="86">
        <f t="shared" si="307"/>
        <v>4843.96</v>
      </c>
      <c r="J683" s="87">
        <f t="shared" si="307"/>
        <v>20.7</v>
      </c>
      <c r="K683" s="88">
        <f>C683+E683+G683+I683</f>
        <v>269194.19910000003</v>
      </c>
      <c r="L683" s="89">
        <f t="shared" si="301"/>
        <v>207527.7</v>
      </c>
    </row>
    <row r="684" spans="1:14" ht="32.25" customHeight="1" thickBot="1">
      <c r="A684" s="90">
        <v>18</v>
      </c>
      <c r="B684" s="80" t="s">
        <v>27</v>
      </c>
      <c r="C684" s="134">
        <f>SUM(C682:C683)</f>
        <v>324480.27659999998</v>
      </c>
      <c r="D684" s="135">
        <f t="shared" ref="D684:L684" si="308">SUM(D682:D683)</f>
        <v>301365.39</v>
      </c>
      <c r="E684" s="134">
        <f t="shared" si="308"/>
        <v>106512.26750000002</v>
      </c>
      <c r="F684" s="135">
        <f t="shared" si="308"/>
        <v>15310.23</v>
      </c>
      <c r="G684" s="134">
        <f t="shared" si="308"/>
        <v>25912.977499999997</v>
      </c>
      <c r="H684" s="135">
        <f t="shared" si="308"/>
        <v>2247.37</v>
      </c>
      <c r="I684" s="134">
        <f t="shared" si="308"/>
        <v>8087.82</v>
      </c>
      <c r="J684" s="135">
        <f t="shared" si="308"/>
        <v>33.729999999999997</v>
      </c>
      <c r="K684" s="134">
        <f t="shared" si="308"/>
        <v>464993.34160000004</v>
      </c>
      <c r="L684" s="136">
        <f t="shared" si="308"/>
        <v>318956.71999999997</v>
      </c>
      <c r="M684" s="138">
        <f t="shared" ref="M684:N686" si="309">K684-(C684+E684+G684+I684)</f>
        <v>0</v>
      </c>
      <c r="N684" s="37">
        <f t="shared" si="309"/>
        <v>0</v>
      </c>
    </row>
    <row r="685" spans="1:14" ht="34.5" customHeight="1" thickBot="1">
      <c r="A685" s="90">
        <v>19</v>
      </c>
      <c r="B685" s="80" t="s">
        <v>28</v>
      </c>
      <c r="C685" s="91">
        <f>C677+C681+C684</f>
        <v>2316441.9145</v>
      </c>
      <c r="D685" s="92">
        <f t="shared" ref="D685:L685" si="310">D677+D681+D684</f>
        <v>966350.96000000008</v>
      </c>
      <c r="E685" s="91">
        <f t="shared" si="310"/>
        <v>331929.935</v>
      </c>
      <c r="F685" s="92">
        <f t="shared" si="310"/>
        <v>62763.01999999999</v>
      </c>
      <c r="G685" s="91">
        <f t="shared" si="310"/>
        <v>139626.10250000001</v>
      </c>
      <c r="H685" s="92">
        <f t="shared" si="310"/>
        <v>63630.607499999998</v>
      </c>
      <c r="I685" s="91">
        <f t="shared" si="310"/>
        <v>78588.738499999978</v>
      </c>
      <c r="J685" s="92">
        <f t="shared" si="310"/>
        <v>9224.15</v>
      </c>
      <c r="K685" s="91">
        <f t="shared" si="310"/>
        <v>2866586.6904999996</v>
      </c>
      <c r="L685" s="93">
        <f t="shared" si="310"/>
        <v>1101968.7374999998</v>
      </c>
      <c r="M685" s="37">
        <f t="shared" si="309"/>
        <v>0</v>
      </c>
      <c r="N685" s="37">
        <f t="shared" si="309"/>
        <v>0</v>
      </c>
    </row>
    <row r="686" spans="1:14" ht="21" customHeight="1" thickBot="1">
      <c r="A686" s="90">
        <v>20</v>
      </c>
      <c r="B686" s="80" t="s">
        <v>29</v>
      </c>
      <c r="C686" s="91">
        <f>C666+C685</f>
        <v>5441772.9145</v>
      </c>
      <c r="D686" s="92">
        <f t="shared" ref="D686:L686" si="311">D666+D685</f>
        <v>4955762.92</v>
      </c>
      <c r="E686" s="91">
        <f t="shared" si="311"/>
        <v>2226521.5975000001</v>
      </c>
      <c r="F686" s="92">
        <f t="shared" si="311"/>
        <v>1025658.2400000001</v>
      </c>
      <c r="G686" s="91">
        <f t="shared" si="311"/>
        <v>582642.54249999998</v>
      </c>
      <c r="H686" s="92">
        <f t="shared" si="311"/>
        <v>619332.69750000013</v>
      </c>
      <c r="I686" s="91">
        <f t="shared" si="311"/>
        <v>78588.738499999978</v>
      </c>
      <c r="J686" s="92">
        <f t="shared" si="311"/>
        <v>9224.15</v>
      </c>
      <c r="K686" s="91">
        <f t="shared" si="311"/>
        <v>8329525.7929999996</v>
      </c>
      <c r="L686" s="93">
        <f t="shared" si="311"/>
        <v>6609978.0074999994</v>
      </c>
      <c r="M686" s="37">
        <f t="shared" si="309"/>
        <v>0</v>
      </c>
      <c r="N686" s="37">
        <f t="shared" si="309"/>
        <v>0</v>
      </c>
    </row>
    <row r="687" spans="1:14" ht="18.75" thickBot="1">
      <c r="A687" s="175"/>
      <c r="B687" s="176"/>
      <c r="C687" s="177"/>
      <c r="D687" s="177"/>
      <c r="E687" s="177"/>
      <c r="F687" s="177"/>
      <c r="G687" s="177"/>
      <c r="H687" s="177"/>
      <c r="I687" s="177"/>
      <c r="J687" s="177"/>
      <c r="K687" s="177"/>
      <c r="L687" s="178"/>
    </row>
    <row r="688" spans="1:14" ht="18.75">
      <c r="A688" s="17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</row>
    <row r="689" spans="1:13">
      <c r="A689" s="4"/>
      <c r="B689" s="4"/>
      <c r="C689" s="4">
        <f>C27+C57+C87+C117+C147+C177+C207+C237+C267+C297+C327+C357+C387+C417+C447+C477+C507+C537+C567+C597+C627+C657</f>
        <v>7585644.2606999995</v>
      </c>
      <c r="D689" s="4">
        <f t="shared" ref="D689:K689" si="312">D27+D57+D87+D117+D147+D177+D207+D237+D267+D297+D327+D357+D387+D417+D447+D477+D507+D537+D567+D597+D627+D657</f>
        <v>4955762.92</v>
      </c>
      <c r="E689" s="4">
        <f t="shared" si="312"/>
        <v>2226521.5975000001</v>
      </c>
      <c r="F689" s="4">
        <f t="shared" si="312"/>
        <v>1025658.2400000001</v>
      </c>
      <c r="G689" s="4">
        <f t="shared" si="312"/>
        <v>582642.54249999998</v>
      </c>
      <c r="H689" s="4">
        <f t="shared" si="312"/>
        <v>619332.69750000001</v>
      </c>
      <c r="I689" s="4">
        <f t="shared" si="312"/>
        <v>78588.738499999992</v>
      </c>
      <c r="J689" s="4">
        <f t="shared" si="312"/>
        <v>9224.15</v>
      </c>
      <c r="K689" s="40">
        <f t="shared" si="312"/>
        <v>10473397.1392</v>
      </c>
      <c r="L689" s="40">
        <f>L27+L57+L87+L117+L147+L177+L207+L237+L267+L297+L327+L357+L387+L417+L447+L477+L507+L537+L567+L597+L627+L657</f>
        <v>6609978.0075000003</v>
      </c>
      <c r="M689" s="133"/>
    </row>
    <row r="690" spans="1: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 spans="1:13">
      <c r="A691" s="4"/>
      <c r="B691" s="4"/>
      <c r="C691" s="40">
        <f>C686-C689</f>
        <v>-2143871.3461999996</v>
      </c>
      <c r="D691" s="40">
        <f t="shared" ref="D691:K691" si="313">D686-D689</f>
        <v>0</v>
      </c>
      <c r="E691" s="40">
        <f t="shared" si="313"/>
        <v>0</v>
      </c>
      <c r="F691" s="40">
        <f t="shared" si="313"/>
        <v>0</v>
      </c>
      <c r="G691" s="40">
        <f t="shared" si="313"/>
        <v>0</v>
      </c>
      <c r="H691" s="40">
        <f t="shared" si="313"/>
        <v>0</v>
      </c>
      <c r="I691" s="40">
        <f t="shared" si="313"/>
        <v>0</v>
      </c>
      <c r="J691" s="40">
        <f t="shared" si="313"/>
        <v>0</v>
      </c>
      <c r="K691" s="40">
        <f t="shared" si="313"/>
        <v>-2143871.3462000005</v>
      </c>
      <c r="L691" s="40">
        <f>L686-L689</f>
        <v>0</v>
      </c>
    </row>
    <row r="692" spans="1: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 spans="1: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8" spans="1:13">
      <c r="L698" s="133"/>
    </row>
  </sheetData>
  <mergeCells count="199">
    <mergeCell ref="A687:L687"/>
    <mergeCell ref="K659:L659"/>
    <mergeCell ref="B661:C661"/>
    <mergeCell ref="K661:L661"/>
    <mergeCell ref="A662:L662"/>
    <mergeCell ref="A663:L663"/>
    <mergeCell ref="C664:D664"/>
    <mergeCell ref="E664:F664"/>
    <mergeCell ref="G664:H664"/>
    <mergeCell ref="I664:J664"/>
    <mergeCell ref="K664:L664"/>
    <mergeCell ref="B660:L660"/>
    <mergeCell ref="A628:L628"/>
    <mergeCell ref="B632:C632"/>
    <mergeCell ref="A633:L633"/>
    <mergeCell ref="A634:L634"/>
    <mergeCell ref="C635:D635"/>
    <mergeCell ref="E635:F635"/>
    <mergeCell ref="G635:H635"/>
    <mergeCell ref="I635:J635"/>
    <mergeCell ref="K635:L635"/>
    <mergeCell ref="B602:C602"/>
    <mergeCell ref="A603:L603"/>
    <mergeCell ref="A604:L604"/>
    <mergeCell ref="C605:D605"/>
    <mergeCell ref="E605:F605"/>
    <mergeCell ref="G605:H605"/>
    <mergeCell ref="I605:J605"/>
    <mergeCell ref="K605:L605"/>
    <mergeCell ref="A568:L568"/>
    <mergeCell ref="B572:C572"/>
    <mergeCell ref="A573:L573"/>
    <mergeCell ref="A574:L574"/>
    <mergeCell ref="C575:D575"/>
    <mergeCell ref="E575:F575"/>
    <mergeCell ref="G575:H575"/>
    <mergeCell ref="I575:J575"/>
    <mergeCell ref="K575:L575"/>
    <mergeCell ref="B542:C542"/>
    <mergeCell ref="A543:L543"/>
    <mergeCell ref="A544:L544"/>
    <mergeCell ref="C545:D545"/>
    <mergeCell ref="E545:F545"/>
    <mergeCell ref="G545:H545"/>
    <mergeCell ref="I545:J545"/>
    <mergeCell ref="K545:L545"/>
    <mergeCell ref="A508:L508"/>
    <mergeCell ref="B512:C512"/>
    <mergeCell ref="A513:L513"/>
    <mergeCell ref="A514:L514"/>
    <mergeCell ref="C515:D515"/>
    <mergeCell ref="E515:F515"/>
    <mergeCell ref="G515:H515"/>
    <mergeCell ref="I515:J515"/>
    <mergeCell ref="K515:L515"/>
    <mergeCell ref="B482:C482"/>
    <mergeCell ref="A483:L483"/>
    <mergeCell ref="A484:L484"/>
    <mergeCell ref="C485:D485"/>
    <mergeCell ref="E485:F485"/>
    <mergeCell ref="G485:H485"/>
    <mergeCell ref="I485:J485"/>
    <mergeCell ref="K485:L485"/>
    <mergeCell ref="A448:L448"/>
    <mergeCell ref="B452:C452"/>
    <mergeCell ref="A453:L453"/>
    <mergeCell ref="A454:L454"/>
    <mergeCell ref="C455:D455"/>
    <mergeCell ref="E455:F455"/>
    <mergeCell ref="G455:H455"/>
    <mergeCell ref="I455:J455"/>
    <mergeCell ref="K455:L455"/>
    <mergeCell ref="B422:C422"/>
    <mergeCell ref="A423:L423"/>
    <mergeCell ref="A424:L424"/>
    <mergeCell ref="C425:D425"/>
    <mergeCell ref="E425:F425"/>
    <mergeCell ref="G425:H425"/>
    <mergeCell ref="I425:J425"/>
    <mergeCell ref="K425:L425"/>
    <mergeCell ref="A388:L388"/>
    <mergeCell ref="B392:C392"/>
    <mergeCell ref="A393:L393"/>
    <mergeCell ref="A394:L394"/>
    <mergeCell ref="C395:D395"/>
    <mergeCell ref="E395:F395"/>
    <mergeCell ref="G395:H395"/>
    <mergeCell ref="I395:J395"/>
    <mergeCell ref="K395:L395"/>
    <mergeCell ref="B362:C362"/>
    <mergeCell ref="A363:L363"/>
    <mergeCell ref="A364:L364"/>
    <mergeCell ref="C365:D365"/>
    <mergeCell ref="E365:F365"/>
    <mergeCell ref="G365:H365"/>
    <mergeCell ref="I365:J365"/>
    <mergeCell ref="K365:L365"/>
    <mergeCell ref="A328:L328"/>
    <mergeCell ref="B332:C332"/>
    <mergeCell ref="A333:L333"/>
    <mergeCell ref="A334:L334"/>
    <mergeCell ref="C335:D335"/>
    <mergeCell ref="E335:F335"/>
    <mergeCell ref="G335:H335"/>
    <mergeCell ref="I335:J335"/>
    <mergeCell ref="K335:L335"/>
    <mergeCell ref="B302:C302"/>
    <mergeCell ref="A303:L303"/>
    <mergeCell ref="A304:L304"/>
    <mergeCell ref="C305:D305"/>
    <mergeCell ref="E305:F305"/>
    <mergeCell ref="G305:H305"/>
    <mergeCell ref="I305:J305"/>
    <mergeCell ref="K305:L305"/>
    <mergeCell ref="A268:L268"/>
    <mergeCell ref="B272:C272"/>
    <mergeCell ref="A273:L273"/>
    <mergeCell ref="A274:L274"/>
    <mergeCell ref="C275:D275"/>
    <mergeCell ref="E275:F275"/>
    <mergeCell ref="G275:H275"/>
    <mergeCell ref="I275:J275"/>
    <mergeCell ref="K275:L275"/>
    <mergeCell ref="B242:C242"/>
    <mergeCell ref="A243:L243"/>
    <mergeCell ref="A244:L244"/>
    <mergeCell ref="C245:D245"/>
    <mergeCell ref="E245:F245"/>
    <mergeCell ref="G245:H245"/>
    <mergeCell ref="I245:J245"/>
    <mergeCell ref="K245:L245"/>
    <mergeCell ref="A208:L208"/>
    <mergeCell ref="B212:C212"/>
    <mergeCell ref="A213:L213"/>
    <mergeCell ref="A214:L214"/>
    <mergeCell ref="C215:D215"/>
    <mergeCell ref="E215:F215"/>
    <mergeCell ref="G215:H215"/>
    <mergeCell ref="I215:J215"/>
    <mergeCell ref="K215:L215"/>
    <mergeCell ref="B182:C182"/>
    <mergeCell ref="A183:L183"/>
    <mergeCell ref="A184:L184"/>
    <mergeCell ref="C185:D185"/>
    <mergeCell ref="E185:F185"/>
    <mergeCell ref="G185:H185"/>
    <mergeCell ref="I185:J185"/>
    <mergeCell ref="K185:L185"/>
    <mergeCell ref="A148:L148"/>
    <mergeCell ref="B152:C152"/>
    <mergeCell ref="A153:L153"/>
    <mergeCell ref="A154:L154"/>
    <mergeCell ref="C155:D155"/>
    <mergeCell ref="E155:F155"/>
    <mergeCell ref="G155:H155"/>
    <mergeCell ref="I155:J155"/>
    <mergeCell ref="K155:L155"/>
    <mergeCell ref="B122:C122"/>
    <mergeCell ref="A123:L123"/>
    <mergeCell ref="A124:L124"/>
    <mergeCell ref="C125:D125"/>
    <mergeCell ref="E125:F125"/>
    <mergeCell ref="G125:H125"/>
    <mergeCell ref="I125:J125"/>
    <mergeCell ref="K125:L125"/>
    <mergeCell ref="A88:L88"/>
    <mergeCell ref="B92:C92"/>
    <mergeCell ref="A93:L93"/>
    <mergeCell ref="A94:L94"/>
    <mergeCell ref="C95:D95"/>
    <mergeCell ref="E95:F95"/>
    <mergeCell ref="G95:H95"/>
    <mergeCell ref="I95:J95"/>
    <mergeCell ref="K95:L95"/>
    <mergeCell ref="A63:L63"/>
    <mergeCell ref="A64:L64"/>
    <mergeCell ref="C65:D65"/>
    <mergeCell ref="E65:F65"/>
    <mergeCell ref="G65:H65"/>
    <mergeCell ref="I65:J65"/>
    <mergeCell ref="K65:L65"/>
    <mergeCell ref="A28:L28"/>
    <mergeCell ref="B32:C32"/>
    <mergeCell ref="A33:L33"/>
    <mergeCell ref="A34:L34"/>
    <mergeCell ref="C35:D35"/>
    <mergeCell ref="E35:F35"/>
    <mergeCell ref="G35:H35"/>
    <mergeCell ref="I35:J35"/>
    <mergeCell ref="K35:L35"/>
    <mergeCell ref="B2:C2"/>
    <mergeCell ref="A3:L3"/>
    <mergeCell ref="A4:L4"/>
    <mergeCell ref="C5:D5"/>
    <mergeCell ref="E5:F5"/>
    <mergeCell ref="G5:H5"/>
    <mergeCell ref="I5:J5"/>
    <mergeCell ref="K5:L5"/>
    <mergeCell ref="B62:C62"/>
  </mergeCells>
  <pageMargins left="0.24" right="0.51" top="0.97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66"/>
  <sheetViews>
    <sheetView tabSelected="1" view="pageBreakPreview" zoomScale="85" zoomScaleNormal="100" zoomScaleSheetLayoutView="85" workbookViewId="0">
      <selection activeCell="G15" sqref="G15"/>
    </sheetView>
  </sheetViews>
  <sheetFormatPr defaultColWidth="8.85546875" defaultRowHeight="15"/>
  <cols>
    <col min="1" max="1" width="8.85546875" style="2"/>
    <col min="2" max="2" width="6.7109375" style="2" customWidth="1"/>
    <col min="3" max="3" width="37.7109375" style="2" customWidth="1"/>
    <col min="4" max="4" width="14.5703125" style="2" customWidth="1"/>
    <col min="5" max="5" width="17.7109375" style="2" customWidth="1"/>
    <col min="6" max="6" width="14" style="2" customWidth="1"/>
    <col min="7" max="7" width="14.28515625" style="2" customWidth="1"/>
    <col min="8" max="8" width="13" style="2" customWidth="1"/>
    <col min="9" max="9" width="13.7109375" style="2" customWidth="1"/>
    <col min="10" max="10" width="12.42578125" style="2" hidden="1" customWidth="1"/>
    <col min="11" max="11" width="13.7109375" style="2" hidden="1" customWidth="1"/>
    <col min="12" max="12" width="17.7109375" style="2" customWidth="1"/>
    <col min="13" max="13" width="16.85546875" style="2" customWidth="1"/>
    <col min="14" max="14" width="24.140625" style="2" customWidth="1"/>
    <col min="15" max="16384" width="8.85546875" style="2"/>
  </cols>
  <sheetData>
    <row r="1" spans="2:16" ht="15.75" thickBot="1">
      <c r="B1" s="4"/>
      <c r="C1" s="4"/>
      <c r="D1" s="4"/>
      <c r="E1" s="40"/>
      <c r="F1" s="4"/>
      <c r="G1" s="4"/>
      <c r="H1" s="4"/>
      <c r="I1" s="4"/>
      <c r="J1" s="4"/>
      <c r="K1" s="4"/>
      <c r="L1" s="179" t="s">
        <v>61</v>
      </c>
      <c r="M1" s="179"/>
    </row>
    <row r="2" spans="2:16" ht="24" thickBot="1">
      <c r="B2" s="195" t="s">
        <v>60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2:16" ht="19.899999999999999" customHeight="1" thickBot="1">
      <c r="B3" s="196" t="s">
        <v>52</v>
      </c>
      <c r="C3" s="196"/>
      <c r="D3" s="196"/>
      <c r="E3" s="151"/>
      <c r="F3" s="151"/>
      <c r="G3" s="151"/>
      <c r="H3" s="151"/>
      <c r="I3" s="151"/>
      <c r="J3" s="151"/>
      <c r="K3" s="151"/>
      <c r="L3" s="197" t="s">
        <v>53</v>
      </c>
      <c r="M3" s="197"/>
    </row>
    <row r="4" spans="2:16" ht="25.15" customHeight="1" thickBot="1">
      <c r="B4" s="198" t="s">
        <v>59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2:16" ht="21" customHeight="1" thickBot="1">
      <c r="B5" s="200" t="s">
        <v>57</v>
      </c>
      <c r="C5" s="201" t="s">
        <v>58</v>
      </c>
      <c r="D5" s="199" t="s">
        <v>4</v>
      </c>
      <c r="E5" s="199"/>
      <c r="F5" s="199" t="s">
        <v>5</v>
      </c>
      <c r="G5" s="199"/>
      <c r="H5" s="199" t="s">
        <v>6</v>
      </c>
      <c r="I5" s="199"/>
      <c r="J5" s="199" t="s">
        <v>7</v>
      </c>
      <c r="K5" s="199"/>
      <c r="L5" s="199" t="s">
        <v>0</v>
      </c>
      <c r="M5" s="199"/>
    </row>
    <row r="6" spans="2:16" ht="15.75" thickBot="1">
      <c r="B6" s="200"/>
      <c r="C6" s="201"/>
      <c r="D6" s="155" t="s">
        <v>2</v>
      </c>
      <c r="E6" s="155" t="s">
        <v>8</v>
      </c>
      <c r="F6" s="155" t="s">
        <v>9</v>
      </c>
      <c r="G6" s="155" t="s">
        <v>8</v>
      </c>
      <c r="H6" s="155" t="s">
        <v>2</v>
      </c>
      <c r="I6" s="155" t="s">
        <v>8</v>
      </c>
      <c r="J6" s="155" t="s">
        <v>2</v>
      </c>
      <c r="K6" s="155" t="s">
        <v>8</v>
      </c>
      <c r="L6" s="155" t="s">
        <v>2</v>
      </c>
      <c r="M6" s="155" t="s">
        <v>8</v>
      </c>
    </row>
    <row r="7" spans="2:16" ht="18.75" thickBot="1">
      <c r="B7" s="152">
        <v>1</v>
      </c>
      <c r="C7" s="80" t="s">
        <v>10</v>
      </c>
      <c r="D7" s="150">
        <v>1143640.8719473137</v>
      </c>
      <c r="E7" s="150">
        <v>1406357</v>
      </c>
      <c r="F7" s="150">
        <v>193695.92535022428</v>
      </c>
      <c r="G7" s="150">
        <v>376760</v>
      </c>
      <c r="H7" s="150">
        <v>162998.62207689119</v>
      </c>
      <c r="I7" s="150">
        <v>456375</v>
      </c>
      <c r="J7" s="150">
        <v>0</v>
      </c>
      <c r="K7" s="150">
        <v>0</v>
      </c>
      <c r="L7" s="150">
        <f>D7+F7+H7</f>
        <v>1500335.4193744292</v>
      </c>
      <c r="M7" s="150">
        <f>E7+G7+I7</f>
        <v>2239492</v>
      </c>
      <c r="N7" s="133"/>
      <c r="P7" s="133"/>
    </row>
    <row r="8" spans="2:16" ht="20.45" customHeight="1" thickBot="1">
      <c r="B8" s="152"/>
      <c r="C8" s="80" t="s">
        <v>11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33"/>
    </row>
    <row r="9" spans="2:16" ht="23.45" customHeight="1" thickBot="1">
      <c r="B9" s="152">
        <v>2</v>
      </c>
      <c r="C9" s="80" t="s">
        <v>12</v>
      </c>
      <c r="D9" s="150">
        <v>33448.64300471927</v>
      </c>
      <c r="E9" s="150">
        <v>18830</v>
      </c>
      <c r="F9" s="150">
        <v>7213.2241097490732</v>
      </c>
      <c r="G9" s="150">
        <v>0</v>
      </c>
      <c r="H9" s="150">
        <v>2464.0377652259949</v>
      </c>
      <c r="I9" s="150">
        <v>0</v>
      </c>
      <c r="J9" s="150">
        <v>0</v>
      </c>
      <c r="K9" s="150">
        <v>0</v>
      </c>
      <c r="L9" s="150">
        <f t="shared" ref="L9:L26" si="0">D9+F9+H9</f>
        <v>43125.904879694339</v>
      </c>
      <c r="M9" s="150">
        <f>E9+G9+I9</f>
        <v>18830</v>
      </c>
      <c r="N9" s="133"/>
    </row>
    <row r="10" spans="2:16" ht="31.9" customHeight="1" thickBot="1">
      <c r="B10" s="152">
        <v>3</v>
      </c>
      <c r="C10" s="80" t="s">
        <v>13</v>
      </c>
      <c r="D10" s="150">
        <v>60642.734307405888</v>
      </c>
      <c r="E10" s="150">
        <v>42830</v>
      </c>
      <c r="F10" s="150">
        <v>18419.8446104092</v>
      </c>
      <c r="G10" s="150">
        <v>0</v>
      </c>
      <c r="H10" s="150">
        <v>13084.404445549757</v>
      </c>
      <c r="I10" s="150">
        <v>0</v>
      </c>
      <c r="J10" s="150">
        <v>0</v>
      </c>
      <c r="K10" s="150">
        <v>0</v>
      </c>
      <c r="L10" s="150">
        <f t="shared" si="0"/>
        <v>92146.983363364852</v>
      </c>
      <c r="M10" s="150">
        <f t="shared" ref="M10:M17" si="1">E10+G10+I10</f>
        <v>42830</v>
      </c>
      <c r="N10" s="133"/>
    </row>
    <row r="11" spans="2:16" ht="32.450000000000003" customHeight="1" thickBot="1">
      <c r="B11" s="152">
        <v>4</v>
      </c>
      <c r="C11" s="80" t="s">
        <v>3</v>
      </c>
      <c r="D11" s="150">
        <v>14956.601387168848</v>
      </c>
      <c r="E11" s="150">
        <v>2910</v>
      </c>
      <c r="F11" s="150">
        <v>4649.5122279572915</v>
      </c>
      <c r="G11" s="150">
        <v>0</v>
      </c>
      <c r="H11" s="150">
        <v>2283.2555756858314</v>
      </c>
      <c r="I11" s="150">
        <v>0</v>
      </c>
      <c r="J11" s="150">
        <v>0</v>
      </c>
      <c r="K11" s="150">
        <v>0</v>
      </c>
      <c r="L11" s="150">
        <f t="shared" si="0"/>
        <v>21889.369190811969</v>
      </c>
      <c r="M11" s="150">
        <f t="shared" si="1"/>
        <v>2910</v>
      </c>
      <c r="N11" s="133"/>
    </row>
    <row r="12" spans="2:16" ht="36.6" customHeight="1" thickBot="1">
      <c r="B12" s="152">
        <v>5</v>
      </c>
      <c r="C12" s="80" t="s">
        <v>14</v>
      </c>
      <c r="D12" s="150">
        <v>11862.440057359003</v>
      </c>
      <c r="E12" s="150">
        <v>5023</v>
      </c>
      <c r="F12" s="150">
        <v>4569.5227972062848</v>
      </c>
      <c r="G12" s="150">
        <v>0</v>
      </c>
      <c r="H12" s="150">
        <v>839.345880007902</v>
      </c>
      <c r="I12" s="150">
        <v>0</v>
      </c>
      <c r="J12" s="150">
        <v>0</v>
      </c>
      <c r="K12" s="150">
        <v>0</v>
      </c>
      <c r="L12" s="150">
        <f t="shared" si="0"/>
        <v>17271.308734573191</v>
      </c>
      <c r="M12" s="150">
        <f t="shared" si="1"/>
        <v>5023</v>
      </c>
      <c r="N12" s="133"/>
    </row>
    <row r="13" spans="2:16" ht="23.45" customHeight="1" thickBot="1">
      <c r="B13" s="152">
        <v>6</v>
      </c>
      <c r="C13" s="80" t="s">
        <v>15</v>
      </c>
      <c r="D13" s="150">
        <v>66983.607008538573</v>
      </c>
      <c r="E13" s="150">
        <v>100565</v>
      </c>
      <c r="F13" s="150">
        <v>17759.678675603416</v>
      </c>
      <c r="G13" s="150">
        <v>97</v>
      </c>
      <c r="H13" s="150">
        <v>11970.363550266542</v>
      </c>
      <c r="I13" s="150">
        <v>128.69</v>
      </c>
      <c r="J13" s="150">
        <v>0</v>
      </c>
      <c r="K13" s="150">
        <v>0</v>
      </c>
      <c r="L13" s="150">
        <f t="shared" si="0"/>
        <v>96713.649234408527</v>
      </c>
      <c r="M13" s="150">
        <f t="shared" si="1"/>
        <v>100790.69</v>
      </c>
      <c r="N13" s="133"/>
    </row>
    <row r="14" spans="2:16" ht="23.45" customHeight="1" thickBot="1">
      <c r="B14" s="152">
        <v>7</v>
      </c>
      <c r="C14" s="80" t="s">
        <v>16</v>
      </c>
      <c r="D14" s="150">
        <v>20424.590192229633</v>
      </c>
      <c r="E14" s="150">
        <v>6583</v>
      </c>
      <c r="F14" s="150">
        <v>8504.1927706039405</v>
      </c>
      <c r="G14" s="150">
        <v>0</v>
      </c>
      <c r="H14" s="150">
        <v>3839.8606622459406</v>
      </c>
      <c r="I14" s="150">
        <v>15</v>
      </c>
      <c r="J14" s="150">
        <v>0</v>
      </c>
      <c r="K14" s="150">
        <v>0</v>
      </c>
      <c r="L14" s="150">
        <f t="shared" si="0"/>
        <v>32768.643625079516</v>
      </c>
      <c r="M14" s="150">
        <f t="shared" si="1"/>
        <v>6598</v>
      </c>
      <c r="N14" s="133"/>
    </row>
    <row r="15" spans="2:16" ht="33" customHeight="1" thickBot="1">
      <c r="B15" s="152">
        <v>8</v>
      </c>
      <c r="C15" s="80" t="s">
        <v>17</v>
      </c>
      <c r="D15" s="150">
        <v>12975.683287131858</v>
      </c>
      <c r="E15" s="150">
        <v>4605</v>
      </c>
      <c r="F15" s="150">
        <v>4708.2386454706893</v>
      </c>
      <c r="G15" s="150">
        <v>0</v>
      </c>
      <c r="H15" s="150">
        <v>2843.2107991316625</v>
      </c>
      <c r="I15" s="150">
        <v>57.93</v>
      </c>
      <c r="J15" s="150">
        <v>0</v>
      </c>
      <c r="K15" s="150">
        <v>0</v>
      </c>
      <c r="L15" s="150">
        <f t="shared" si="0"/>
        <v>20527.132731734211</v>
      </c>
      <c r="M15" s="150">
        <f t="shared" si="1"/>
        <v>4662.93</v>
      </c>
      <c r="N15" s="133"/>
    </row>
    <row r="16" spans="2:16" ht="23.45" customHeight="1" thickBot="1">
      <c r="B16" s="152">
        <v>9</v>
      </c>
      <c r="C16" s="80" t="s">
        <v>18</v>
      </c>
      <c r="D16" s="150">
        <v>12708.534677848133</v>
      </c>
      <c r="E16" s="150">
        <v>666</v>
      </c>
      <c r="F16" s="150">
        <v>6584.4464325797617</v>
      </c>
      <c r="G16" s="150">
        <v>0</v>
      </c>
      <c r="H16" s="150">
        <v>1974.5171610815262</v>
      </c>
      <c r="I16" s="150">
        <v>0</v>
      </c>
      <c r="J16" s="150">
        <v>0</v>
      </c>
      <c r="K16" s="150">
        <v>0</v>
      </c>
      <c r="L16" s="150">
        <f t="shared" si="0"/>
        <v>21267.498271509419</v>
      </c>
      <c r="M16" s="150">
        <f t="shared" si="1"/>
        <v>666</v>
      </c>
      <c r="N16" s="133"/>
    </row>
    <row r="17" spans="2:16" ht="23.45" customHeight="1" thickBot="1">
      <c r="B17" s="152">
        <v>10</v>
      </c>
      <c r="C17" s="80" t="s">
        <v>20</v>
      </c>
      <c r="D17" s="150">
        <v>124826.86201754508</v>
      </c>
      <c r="E17" s="150">
        <v>380240</v>
      </c>
      <c r="F17" s="150">
        <v>17372.894339566901</v>
      </c>
      <c r="G17" s="150">
        <v>2313</v>
      </c>
      <c r="H17" s="150">
        <v>12477.492809236352</v>
      </c>
      <c r="I17" s="150">
        <v>6062.38</v>
      </c>
      <c r="J17" s="150">
        <v>0</v>
      </c>
      <c r="K17" s="150">
        <v>0</v>
      </c>
      <c r="L17" s="150">
        <f t="shared" si="0"/>
        <v>154677.24916634831</v>
      </c>
      <c r="M17" s="150">
        <f t="shared" si="1"/>
        <v>388615.38</v>
      </c>
      <c r="N17" s="133"/>
    </row>
    <row r="18" spans="2:16" ht="28.9" customHeight="1" thickBot="1">
      <c r="B18" s="152">
        <v>11</v>
      </c>
      <c r="C18" s="80" t="s">
        <v>21</v>
      </c>
      <c r="D18" s="149">
        <f>SUM(D9:D17)</f>
        <v>358829.69593994628</v>
      </c>
      <c r="E18" s="149">
        <f>M18-I18-G18</f>
        <v>562252</v>
      </c>
      <c r="F18" s="149">
        <f>SUM(F9:F17)</f>
        <v>89781.554609146566</v>
      </c>
      <c r="G18" s="149">
        <f>SUM(G9:G17)</f>
        <v>2410</v>
      </c>
      <c r="H18" s="149">
        <f>SUM(H9:H17)</f>
        <v>51776.488648431507</v>
      </c>
      <c r="I18" s="149">
        <f>SUM(I9:I17)</f>
        <v>6264</v>
      </c>
      <c r="J18" s="150">
        <v>0</v>
      </c>
      <c r="K18" s="149">
        <v>0</v>
      </c>
      <c r="L18" s="149">
        <f>SUM(L9:L17)</f>
        <v>500387.73919752432</v>
      </c>
      <c r="M18" s="150">
        <v>570926</v>
      </c>
      <c r="N18" s="133"/>
    </row>
    <row r="19" spans="2:16" ht="30.6" customHeight="1" thickBot="1">
      <c r="B19" s="152">
        <v>12</v>
      </c>
      <c r="C19" s="80" t="s">
        <v>22</v>
      </c>
      <c r="D19" s="150">
        <v>19177.400584542931</v>
      </c>
      <c r="E19" s="150">
        <v>212</v>
      </c>
      <c r="F19" s="150">
        <v>204.52993685700633</v>
      </c>
      <c r="G19" s="150">
        <v>7983</v>
      </c>
      <c r="H19" s="150">
        <v>649.17240789422351</v>
      </c>
      <c r="I19" s="150">
        <v>0</v>
      </c>
      <c r="J19" s="150">
        <v>0</v>
      </c>
      <c r="K19" s="150">
        <v>0</v>
      </c>
      <c r="L19" s="150">
        <f t="shared" si="0"/>
        <v>20031.10292929416</v>
      </c>
      <c r="M19" s="150">
        <f>E19+G19+I19</f>
        <v>8195</v>
      </c>
      <c r="N19" s="133"/>
    </row>
    <row r="20" spans="2:16" ht="30.6" customHeight="1" thickBot="1">
      <c r="B20" s="152">
        <v>13</v>
      </c>
      <c r="C20" s="80" t="s">
        <v>1</v>
      </c>
      <c r="D20" s="150">
        <v>10132.299342638491</v>
      </c>
      <c r="E20" s="150">
        <v>12268</v>
      </c>
      <c r="F20" s="150">
        <v>90.114675149869115</v>
      </c>
      <c r="G20" s="150">
        <v>0</v>
      </c>
      <c r="H20" s="150">
        <v>427.30335709493193</v>
      </c>
      <c r="I20" s="150">
        <v>0</v>
      </c>
      <c r="J20" s="150">
        <v>0</v>
      </c>
      <c r="K20" s="150">
        <v>0</v>
      </c>
      <c r="L20" s="150">
        <f t="shared" si="0"/>
        <v>10649.717374883292</v>
      </c>
      <c r="M20" s="150">
        <f t="shared" ref="M20:M21" si="2">E20+G20+I20</f>
        <v>12268</v>
      </c>
      <c r="N20" s="133"/>
    </row>
    <row r="21" spans="2:16" ht="30.6" customHeight="1" thickBot="1">
      <c r="B21" s="152">
        <v>14</v>
      </c>
      <c r="C21" s="80" t="s">
        <v>23</v>
      </c>
      <c r="D21" s="150">
        <v>8462.4344979792113</v>
      </c>
      <c r="E21" s="150">
        <v>22604</v>
      </c>
      <c r="F21" s="150">
        <v>75.939332991462734</v>
      </c>
      <c r="G21" s="150">
        <v>0</v>
      </c>
      <c r="H21" s="150">
        <v>363.91219972370573</v>
      </c>
      <c r="I21" s="150">
        <v>0</v>
      </c>
      <c r="J21" s="150">
        <v>0</v>
      </c>
      <c r="K21" s="150">
        <v>0</v>
      </c>
      <c r="L21" s="150">
        <f t="shared" si="0"/>
        <v>8902.2860306943785</v>
      </c>
      <c r="M21" s="150">
        <f t="shared" si="2"/>
        <v>22604</v>
      </c>
      <c r="N21" s="133"/>
    </row>
    <row r="22" spans="2:16" ht="28.15" customHeight="1" thickBot="1">
      <c r="B22" s="152">
        <v>15</v>
      </c>
      <c r="C22" s="80" t="s">
        <v>24</v>
      </c>
      <c r="D22" s="149">
        <f>SUM(D19:D21)</f>
        <v>37772.134425160635</v>
      </c>
      <c r="E22" s="149">
        <f>SUM(E19:E21)</f>
        <v>35084</v>
      </c>
      <c r="F22" s="149">
        <f>SUM(F19:F21)</f>
        <v>370.58394499833815</v>
      </c>
      <c r="G22" s="149">
        <f>SUM(G19:G21)</f>
        <v>7983</v>
      </c>
      <c r="H22" s="149">
        <f>SUM(H19:H21)</f>
        <v>1440.387964712861</v>
      </c>
      <c r="I22" s="149">
        <f t="shared" ref="I22:K22" si="3">SUM(I19:I21)</f>
        <v>0</v>
      </c>
      <c r="J22" s="149">
        <f t="shared" si="3"/>
        <v>0</v>
      </c>
      <c r="K22" s="149">
        <f t="shared" si="3"/>
        <v>0</v>
      </c>
      <c r="L22" s="149">
        <f>SUM(L19:L21)</f>
        <v>39583.106334871831</v>
      </c>
      <c r="M22" s="149">
        <v>43067</v>
      </c>
      <c r="N22" s="133"/>
    </row>
    <row r="23" spans="2:16" ht="39" customHeight="1" thickBot="1">
      <c r="B23" s="152">
        <v>16</v>
      </c>
      <c r="C23" s="80" t="s">
        <v>25</v>
      </c>
      <c r="D23" s="150">
        <v>82613.661017996492</v>
      </c>
      <c r="E23" s="150">
        <v>378940</v>
      </c>
      <c r="F23" s="150">
        <v>4897.5807157294039</v>
      </c>
      <c r="G23" s="150">
        <v>0</v>
      </c>
      <c r="H23" s="150">
        <v>8787.8926681666508</v>
      </c>
      <c r="I23" s="150">
        <v>3.5</v>
      </c>
      <c r="J23" s="150">
        <v>0</v>
      </c>
      <c r="K23" s="150">
        <v>0</v>
      </c>
      <c r="L23" s="150">
        <f t="shared" si="0"/>
        <v>96299.134401892545</v>
      </c>
      <c r="M23" s="150">
        <f>E23+G23+I23</f>
        <v>378943.5</v>
      </c>
      <c r="N23" s="133"/>
    </row>
    <row r="24" spans="2:16" ht="39" customHeight="1" thickBot="1">
      <c r="B24" s="152">
        <v>17</v>
      </c>
      <c r="C24" s="80" t="s">
        <v>26</v>
      </c>
      <c r="D24" s="150">
        <v>44954.636867518646</v>
      </c>
      <c r="E24" s="150">
        <v>179856</v>
      </c>
      <c r="F24" s="150">
        <v>6435.6053399164957</v>
      </c>
      <c r="G24" s="150">
        <v>306</v>
      </c>
      <c r="H24" s="150">
        <v>4730.8585964081749</v>
      </c>
      <c r="I24" s="150">
        <v>1343.5</v>
      </c>
      <c r="J24" s="150">
        <v>0</v>
      </c>
      <c r="K24" s="150">
        <v>0</v>
      </c>
      <c r="L24" s="150">
        <f t="shared" si="0"/>
        <v>56121.100803843314</v>
      </c>
      <c r="M24" s="150">
        <f>E24+G24+I24</f>
        <v>181505.5</v>
      </c>
      <c r="N24" s="133"/>
    </row>
    <row r="25" spans="2:16" ht="39" customHeight="1" thickBot="1">
      <c r="B25" s="152">
        <v>18</v>
      </c>
      <c r="C25" s="80" t="s">
        <v>27</v>
      </c>
      <c r="D25" s="149">
        <f t="shared" ref="D25:I25" si="4">SUM(D23:D24)</f>
        <v>127568.29788551515</v>
      </c>
      <c r="E25" s="149">
        <f t="shared" si="4"/>
        <v>558796</v>
      </c>
      <c r="F25" s="149">
        <f t="shared" si="4"/>
        <v>11333.1860556459</v>
      </c>
      <c r="G25" s="149">
        <f t="shared" si="4"/>
        <v>306</v>
      </c>
      <c r="H25" s="149">
        <f t="shared" si="4"/>
        <v>13518.751264574825</v>
      </c>
      <c r="I25" s="149">
        <f t="shared" si="4"/>
        <v>1347</v>
      </c>
      <c r="J25" s="150">
        <v>0</v>
      </c>
      <c r="K25" s="149">
        <v>0</v>
      </c>
      <c r="L25" s="149">
        <f>SUM(L23:L24)</f>
        <v>152420.23520573587</v>
      </c>
      <c r="M25" s="149">
        <f>E25+G25+I25</f>
        <v>560449</v>
      </c>
      <c r="N25" s="133"/>
      <c r="P25" s="133"/>
    </row>
    <row r="26" spans="2:16" ht="39" customHeight="1" thickBot="1">
      <c r="B26" s="152">
        <v>19</v>
      </c>
      <c r="C26" s="80" t="s">
        <v>28</v>
      </c>
      <c r="D26" s="150">
        <f t="shared" ref="D26:I26" si="5">D18+D22+D25</f>
        <v>524170.12825062207</v>
      </c>
      <c r="E26" s="150">
        <f t="shared" si="5"/>
        <v>1156132</v>
      </c>
      <c r="F26" s="150">
        <f t="shared" si="5"/>
        <v>101485.3246097908</v>
      </c>
      <c r="G26" s="150">
        <f t="shared" si="5"/>
        <v>10699</v>
      </c>
      <c r="H26" s="150">
        <f t="shared" si="5"/>
        <v>66735.627877719191</v>
      </c>
      <c r="I26" s="150">
        <f t="shared" si="5"/>
        <v>7611</v>
      </c>
      <c r="J26" s="150">
        <v>0</v>
      </c>
      <c r="K26" s="150">
        <v>0</v>
      </c>
      <c r="L26" s="150">
        <f t="shared" si="0"/>
        <v>692391.08073813212</v>
      </c>
      <c r="M26" s="150">
        <f>M18+M22+M25</f>
        <v>1174442</v>
      </c>
      <c r="N26" s="133"/>
    </row>
    <row r="27" spans="2:16" ht="30.6" customHeight="1" thickBot="1">
      <c r="B27" s="152">
        <v>20</v>
      </c>
      <c r="C27" s="80" t="s">
        <v>29</v>
      </c>
      <c r="D27" s="150">
        <f>D7+D26</f>
        <v>1667811.0001979358</v>
      </c>
      <c r="E27" s="150">
        <f t="shared" ref="E27:M27" si="6">E7+E26</f>
        <v>2562489</v>
      </c>
      <c r="F27" s="150">
        <f t="shared" si="6"/>
        <v>295181.24996001506</v>
      </c>
      <c r="G27" s="150">
        <f t="shared" si="6"/>
        <v>387459</v>
      </c>
      <c r="H27" s="150">
        <f t="shared" si="6"/>
        <v>229734.24995461036</v>
      </c>
      <c r="I27" s="150">
        <f t="shared" si="6"/>
        <v>463986</v>
      </c>
      <c r="J27" s="150">
        <f t="shared" si="6"/>
        <v>0</v>
      </c>
      <c r="K27" s="150">
        <f t="shared" si="6"/>
        <v>0</v>
      </c>
      <c r="L27" s="150">
        <f t="shared" si="6"/>
        <v>2192726.5001125615</v>
      </c>
      <c r="M27" s="150">
        <f t="shared" si="6"/>
        <v>3413934</v>
      </c>
      <c r="N27" s="133"/>
    </row>
    <row r="28" spans="2:16" ht="19.149999999999999" customHeight="1"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33"/>
    </row>
    <row r="30" spans="2:16">
      <c r="D30" s="133"/>
      <c r="E30" s="133"/>
      <c r="F30" s="133"/>
      <c r="G30" s="133"/>
      <c r="H30" s="133"/>
      <c r="I30" s="133"/>
      <c r="J30" s="133">
        <f t="shared" ref="J30" si="7">J28/4</f>
        <v>0</v>
      </c>
      <c r="K30" s="133"/>
      <c r="L30" s="133"/>
      <c r="M30" s="133"/>
    </row>
    <row r="31" spans="2:16">
      <c r="J31" s="2" t="e">
        <f t="shared" ref="J31:K31" si="8">J30/J27</f>
        <v>#DIV/0!</v>
      </c>
      <c r="K31" s="2" t="e">
        <f t="shared" si="8"/>
        <v>#DIV/0!</v>
      </c>
      <c r="L31" s="133"/>
      <c r="M31" s="133"/>
    </row>
    <row r="32" spans="2:16">
      <c r="E32" s="133"/>
      <c r="F32" s="133"/>
      <c r="G32" s="133"/>
      <c r="H32" s="133"/>
      <c r="I32" s="133"/>
      <c r="J32" s="133"/>
      <c r="K32" s="133"/>
      <c r="L32" s="133"/>
      <c r="M32" s="133"/>
    </row>
    <row r="33" spans="5:13">
      <c r="E33" s="133"/>
      <c r="F33" s="133"/>
      <c r="G33" s="133"/>
      <c r="H33" s="133"/>
      <c r="I33" s="133"/>
      <c r="J33" s="133"/>
      <c r="K33" s="133"/>
      <c r="L33" s="133"/>
      <c r="M33" s="133"/>
    </row>
    <row r="34" spans="5:13">
      <c r="E34" s="133"/>
      <c r="F34" s="133"/>
      <c r="G34" s="133"/>
      <c r="H34" s="133"/>
      <c r="I34" s="133"/>
      <c r="J34" s="133"/>
      <c r="K34" s="133"/>
      <c r="L34" s="133"/>
      <c r="M34" s="133"/>
    </row>
    <row r="35" spans="5:13">
      <c r="E35" s="133"/>
      <c r="F35" s="133"/>
      <c r="G35" s="133"/>
      <c r="H35" s="133"/>
      <c r="I35" s="133"/>
      <c r="J35" s="133"/>
      <c r="K35" s="133"/>
      <c r="L35" s="133"/>
      <c r="M35" s="133"/>
    </row>
    <row r="36" spans="5:13">
      <c r="E36" s="133"/>
      <c r="F36" s="133"/>
      <c r="G36" s="133"/>
      <c r="H36" s="133"/>
      <c r="I36" s="133"/>
      <c r="J36" s="133"/>
      <c r="K36" s="133"/>
      <c r="L36" s="133"/>
      <c r="M36" s="133"/>
    </row>
    <row r="37" spans="5:13">
      <c r="E37" s="133"/>
      <c r="F37" s="133"/>
      <c r="G37" s="133"/>
      <c r="H37" s="133"/>
      <c r="I37" s="133"/>
      <c r="J37" s="133"/>
      <c r="K37" s="133"/>
      <c r="L37" s="133"/>
      <c r="M37" s="133"/>
    </row>
    <row r="38" spans="5:13">
      <c r="E38" s="133"/>
      <c r="F38" s="133"/>
      <c r="G38" s="133"/>
      <c r="H38" s="133"/>
      <c r="I38" s="133"/>
      <c r="J38" s="133"/>
      <c r="K38" s="133"/>
      <c r="L38" s="133"/>
      <c r="M38" s="133"/>
    </row>
    <row r="39" spans="5:13">
      <c r="E39" s="133"/>
      <c r="F39" s="133"/>
      <c r="G39" s="133"/>
      <c r="H39" s="133"/>
      <c r="I39" s="133"/>
      <c r="J39" s="133"/>
      <c r="K39" s="133"/>
      <c r="L39" s="133"/>
      <c r="M39" s="133"/>
    </row>
    <row r="40" spans="5:13">
      <c r="E40" s="133"/>
      <c r="F40" s="133"/>
      <c r="G40" s="133"/>
      <c r="H40" s="133"/>
      <c r="I40" s="133"/>
      <c r="J40" s="133"/>
      <c r="K40" s="133"/>
      <c r="L40" s="133"/>
      <c r="M40" s="133"/>
    </row>
    <row r="41" spans="5:13">
      <c r="E41" s="133"/>
      <c r="F41" s="133"/>
      <c r="G41" s="133"/>
      <c r="H41" s="133"/>
      <c r="I41" s="133"/>
      <c r="J41" s="133"/>
      <c r="K41" s="133"/>
      <c r="L41" s="133"/>
      <c r="M41" s="133"/>
    </row>
    <row r="42" spans="5:13">
      <c r="E42" s="133"/>
      <c r="F42" s="133"/>
      <c r="G42" s="133"/>
      <c r="H42" s="133"/>
      <c r="I42" s="133"/>
      <c r="J42" s="133"/>
      <c r="K42" s="133"/>
      <c r="L42" s="133"/>
      <c r="M42" s="133"/>
    </row>
    <row r="43" spans="5:13">
      <c r="E43" s="133"/>
      <c r="F43" s="133"/>
      <c r="G43" s="133"/>
      <c r="H43" s="133"/>
      <c r="I43" s="133"/>
      <c r="J43" s="133"/>
      <c r="K43" s="133"/>
      <c r="L43" s="133"/>
      <c r="M43" s="133"/>
    </row>
    <row r="44" spans="5:13">
      <c r="E44" s="133"/>
      <c r="F44" s="133"/>
      <c r="G44" s="133"/>
      <c r="H44" s="133"/>
      <c r="I44" s="133"/>
      <c r="J44" s="133"/>
      <c r="K44" s="133"/>
      <c r="L44" s="133"/>
      <c r="M44" s="133"/>
    </row>
    <row r="45" spans="5:13">
      <c r="E45" s="133"/>
      <c r="F45" s="133"/>
      <c r="G45" s="133"/>
      <c r="H45" s="133"/>
      <c r="I45" s="133"/>
      <c r="J45" s="133"/>
      <c r="K45" s="133"/>
      <c r="L45" s="133"/>
      <c r="M45" s="133"/>
    </row>
    <row r="46" spans="5:13">
      <c r="E46" s="133"/>
      <c r="F46" s="133"/>
      <c r="G46" s="133"/>
      <c r="H46" s="133"/>
      <c r="I46" s="133"/>
      <c r="J46" s="133"/>
      <c r="K46" s="133"/>
      <c r="L46" s="133"/>
      <c r="M46" s="133"/>
    </row>
    <row r="47" spans="5:13">
      <c r="E47" s="133"/>
      <c r="F47" s="133"/>
      <c r="G47" s="133"/>
      <c r="H47" s="133"/>
      <c r="I47" s="133"/>
      <c r="J47" s="133"/>
      <c r="K47" s="133"/>
      <c r="L47" s="133"/>
      <c r="M47" s="133"/>
    </row>
    <row r="48" spans="5:13">
      <c r="E48" s="133"/>
      <c r="F48" s="133"/>
      <c r="G48" s="133"/>
      <c r="H48" s="133"/>
      <c r="I48" s="133"/>
      <c r="J48" s="133"/>
      <c r="K48" s="133"/>
      <c r="L48" s="133"/>
      <c r="M48" s="133"/>
    </row>
    <row r="49" spans="5:13">
      <c r="E49" s="133"/>
      <c r="F49" s="133"/>
      <c r="G49" s="133"/>
      <c r="H49" s="133"/>
      <c r="I49" s="133"/>
      <c r="J49" s="133"/>
      <c r="K49" s="133"/>
      <c r="L49" s="133"/>
      <c r="M49" s="133"/>
    </row>
    <row r="50" spans="5:13">
      <c r="E50" s="133"/>
      <c r="F50" s="133"/>
      <c r="G50" s="133"/>
      <c r="H50" s="133"/>
      <c r="I50" s="133"/>
      <c r="J50" s="133"/>
      <c r="K50" s="133"/>
      <c r="L50" s="133"/>
      <c r="M50" s="133"/>
    </row>
    <row r="51" spans="5:13">
      <c r="E51" s="133"/>
      <c r="F51" s="133"/>
      <c r="G51" s="133"/>
      <c r="H51" s="133"/>
      <c r="I51" s="133"/>
      <c r="J51" s="133"/>
      <c r="K51" s="133"/>
      <c r="L51" s="133"/>
      <c r="M51" s="133"/>
    </row>
    <row r="52" spans="5:13">
      <c r="E52" s="133"/>
      <c r="F52" s="133"/>
      <c r="G52" s="133"/>
      <c r="H52" s="133"/>
      <c r="I52" s="133"/>
      <c r="J52" s="133"/>
      <c r="K52" s="133"/>
      <c r="L52" s="133"/>
      <c r="M52" s="133"/>
    </row>
    <row r="53" spans="5:13">
      <c r="E53" s="133"/>
      <c r="F53" s="133"/>
      <c r="G53" s="133"/>
      <c r="H53" s="133"/>
      <c r="I53" s="133"/>
      <c r="J53" s="133"/>
      <c r="K53" s="133"/>
      <c r="L53" s="133"/>
      <c r="M53" s="133"/>
    </row>
    <row r="54" spans="5:13">
      <c r="E54" s="133"/>
      <c r="F54" s="133"/>
      <c r="G54" s="133"/>
      <c r="H54" s="133"/>
      <c r="I54" s="133"/>
      <c r="J54" s="133"/>
      <c r="K54" s="133"/>
      <c r="L54" s="133"/>
      <c r="M54" s="133"/>
    </row>
    <row r="55" spans="5:13">
      <c r="E55" s="133"/>
      <c r="F55" s="133"/>
      <c r="G55" s="133"/>
      <c r="H55" s="133"/>
      <c r="I55" s="133"/>
      <c r="J55" s="133"/>
      <c r="K55" s="133"/>
      <c r="L55" s="133"/>
      <c r="M55" s="133"/>
    </row>
    <row r="56" spans="5:13">
      <c r="E56" s="133"/>
      <c r="F56" s="133"/>
      <c r="G56" s="133"/>
      <c r="H56" s="133"/>
      <c r="I56" s="133"/>
      <c r="J56" s="133"/>
      <c r="K56" s="133"/>
      <c r="L56" s="133"/>
      <c r="M56" s="133"/>
    </row>
    <row r="57" spans="5:13">
      <c r="E57" s="133"/>
      <c r="F57" s="133"/>
      <c r="G57" s="133"/>
      <c r="H57" s="133"/>
      <c r="I57" s="133"/>
      <c r="J57" s="133"/>
      <c r="K57" s="133"/>
      <c r="L57" s="133"/>
      <c r="M57" s="133"/>
    </row>
    <row r="58" spans="5:13">
      <c r="E58" s="133"/>
      <c r="F58" s="133"/>
      <c r="G58" s="133"/>
      <c r="H58" s="133"/>
      <c r="I58" s="133"/>
      <c r="J58" s="133"/>
      <c r="K58" s="133"/>
      <c r="L58" s="133"/>
      <c r="M58" s="133"/>
    </row>
    <row r="59" spans="5:13">
      <c r="E59" s="133"/>
      <c r="F59" s="133"/>
      <c r="G59" s="133"/>
      <c r="H59" s="133"/>
      <c r="I59" s="133"/>
      <c r="J59" s="133"/>
      <c r="K59" s="133"/>
      <c r="L59" s="133"/>
      <c r="M59" s="133"/>
    </row>
    <row r="60" spans="5:13">
      <c r="E60" s="133"/>
      <c r="F60" s="133"/>
      <c r="G60" s="133"/>
      <c r="H60" s="133"/>
      <c r="I60" s="133"/>
      <c r="J60" s="133"/>
      <c r="K60" s="133"/>
      <c r="L60" s="133"/>
      <c r="M60" s="133"/>
    </row>
    <row r="63" spans="5:13">
      <c r="E63" s="133"/>
      <c r="J63" s="133"/>
    </row>
    <row r="64" spans="5:13">
      <c r="E64" s="133"/>
    </row>
    <row r="65" spans="5:5">
      <c r="E65" s="133"/>
    </row>
    <row r="66" spans="5:5">
      <c r="E66" s="133"/>
    </row>
  </sheetData>
  <mergeCells count="12">
    <mergeCell ref="J5:K5"/>
    <mergeCell ref="L5:M5"/>
    <mergeCell ref="B5:B6"/>
    <mergeCell ref="C5:C6"/>
    <mergeCell ref="D5:E5"/>
    <mergeCell ref="F5:G5"/>
    <mergeCell ref="H5:I5"/>
    <mergeCell ref="L1:M1"/>
    <mergeCell ref="B2:M2"/>
    <mergeCell ref="B3:D3"/>
    <mergeCell ref="L3:M3"/>
    <mergeCell ref="B4:M4"/>
  </mergeCells>
  <pageMargins left="0.7" right="0.26" top="0.89" bottom="0.37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7b2cf222-3b87-4a79-80b3-23edc3cb6a94" xsi:nil="true"/>
    <MigrationWizIdPermissionLevels xmlns="7b2cf222-3b87-4a79-80b3-23edc3cb6a94" xsi:nil="true"/>
    <MigrationWizId xmlns="7b2cf222-3b87-4a79-80b3-23edc3cb6a94" xsi:nil="true"/>
    <MigrationWizIdPermissions xmlns="7b2cf222-3b87-4a79-80b3-23edc3cb6a94" xsi:nil="true"/>
    <MigrationWizIdDocumentLibraryPermissions xmlns="7b2cf222-3b87-4a79-80b3-23edc3cb6a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C99FEF768764B813EAD85F0512928" ma:contentTypeVersion="17" ma:contentTypeDescription="Create a new document." ma:contentTypeScope="" ma:versionID="e2cb0d8a07fbf17c72872605d93e819d">
  <xsd:schema xmlns:xsd="http://www.w3.org/2001/XMLSchema" xmlns:xs="http://www.w3.org/2001/XMLSchema" xmlns:p="http://schemas.microsoft.com/office/2006/metadata/properties" xmlns:ns3="7b2cf222-3b87-4a79-80b3-23edc3cb6a94" xmlns:ns4="05e27793-ff64-452c-908d-b2990183da58" targetNamespace="http://schemas.microsoft.com/office/2006/metadata/properties" ma:root="true" ma:fieldsID="03b980263414156c45849a62133744fd" ns3:_="" ns4:_="">
    <xsd:import namespace="7b2cf222-3b87-4a79-80b3-23edc3cb6a94"/>
    <xsd:import namespace="05e27793-ff64-452c-908d-b2990183da58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f222-3b87-4a79-80b3-23edc3cb6a94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27793-ff64-452c-908d-b2990183d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8B35B2-537F-48D8-9FAE-678ECA97D41D}">
  <ds:schemaRefs>
    <ds:schemaRef ds:uri="http://purl.org/dc/terms/"/>
    <ds:schemaRef ds:uri="7b2cf222-3b87-4a79-80b3-23edc3cb6a94"/>
    <ds:schemaRef ds:uri="http://schemas.microsoft.com/office/2006/documentManagement/types"/>
    <ds:schemaRef ds:uri="http://schemas.microsoft.com/office/infopath/2007/PartnerControls"/>
    <ds:schemaRef ds:uri="05e27793-ff64-452c-908d-b2990183da5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7AFCC9-DABC-4C6A-AC56-6B6CB885E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cf222-3b87-4a79-80b3-23edc3cb6a94"/>
    <ds:schemaRef ds:uri="05e27793-ff64-452c-908d-b2990183d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6F1D7C-E098-4205-995D-561FC8ABD9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Sept20</vt:lpstr>
      <vt:lpstr>GLC JUN 24</vt:lpstr>
      <vt:lpstr>'GLC JUN 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pnb</dc:creator>
  <cp:lastModifiedBy>ISHAN MEHRA</cp:lastModifiedBy>
  <cp:lastPrinted>2024-08-12T06:02:46Z</cp:lastPrinted>
  <dcterms:created xsi:type="dcterms:W3CDTF">2011-10-07T06:46:22Z</dcterms:created>
  <dcterms:modified xsi:type="dcterms:W3CDTF">2024-08-20T11:40:48Z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0x010100306C99FEF768764B813EAD85F0512928</vt:lpwstr>
  </property>
</Properties>
</file>