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221CE948-7D55-4CAE-87DD-E12FC774A4C7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6" i="1"/>
  <c r="E7" i="1"/>
  <c r="M7" i="1" s="1"/>
  <c r="E8" i="1"/>
  <c r="M8" i="1" s="1"/>
  <c r="E9" i="1"/>
  <c r="M9" i="1" s="1"/>
  <c r="E10" i="1"/>
  <c r="M10" i="1" s="1"/>
  <c r="E11" i="1"/>
  <c r="M11" i="1" s="1"/>
  <c r="E12" i="1"/>
  <c r="M12" i="1" s="1"/>
  <c r="E13" i="1"/>
  <c r="M13" i="1" s="1"/>
  <c r="E14" i="1"/>
  <c r="M14" i="1" s="1"/>
  <c r="E15" i="1"/>
  <c r="M15" i="1" s="1"/>
  <c r="E16" i="1"/>
  <c r="M16" i="1" s="1"/>
  <c r="E17" i="1"/>
  <c r="M17" i="1" s="1"/>
  <c r="E18" i="1"/>
  <c r="M18" i="1" s="1"/>
  <c r="E19" i="1"/>
  <c r="M19" i="1" s="1"/>
  <c r="E20" i="1"/>
  <c r="M20" i="1" s="1"/>
  <c r="E21" i="1"/>
  <c r="M21" i="1" s="1"/>
  <c r="E22" i="1"/>
  <c r="M22" i="1" s="1"/>
  <c r="E23" i="1"/>
  <c r="M23" i="1" s="1"/>
  <c r="E24" i="1"/>
  <c r="M24" i="1" s="1"/>
  <c r="E25" i="1"/>
  <c r="M25" i="1" s="1"/>
  <c r="E26" i="1"/>
  <c r="M26" i="1" s="1"/>
  <c r="E27" i="1"/>
  <c r="M27" i="1" s="1"/>
  <c r="E28" i="1"/>
  <c r="M28" i="1" s="1"/>
  <c r="E29" i="1"/>
  <c r="M29" i="1" s="1"/>
  <c r="E30" i="1"/>
  <c r="M30" i="1" s="1"/>
  <c r="E31" i="1"/>
  <c r="M31" i="1" s="1"/>
  <c r="E32" i="1"/>
  <c r="M32" i="1" s="1"/>
  <c r="E33" i="1"/>
  <c r="M33" i="1" s="1"/>
  <c r="E34" i="1"/>
  <c r="M34" i="1" s="1"/>
  <c r="E35" i="1"/>
  <c r="M35" i="1" s="1"/>
  <c r="E36" i="1"/>
  <c r="M36" i="1" s="1"/>
  <c r="E37" i="1"/>
  <c r="M37" i="1" s="1"/>
  <c r="E38" i="1"/>
  <c r="M38" i="1" s="1"/>
  <c r="E39" i="1"/>
  <c r="M39" i="1" s="1"/>
  <c r="E40" i="1"/>
  <c r="M40" i="1" s="1"/>
  <c r="E41" i="1"/>
  <c r="M41" i="1" s="1"/>
  <c r="E42" i="1"/>
  <c r="M42" i="1" s="1"/>
  <c r="E6" i="1"/>
  <c r="M6" i="1" s="1"/>
  <c r="D7" i="1"/>
  <c r="L7" i="1" s="1"/>
  <c r="D8" i="1"/>
  <c r="L8" i="1" s="1"/>
  <c r="D9" i="1"/>
  <c r="L9" i="1" s="1"/>
  <c r="D10" i="1"/>
  <c r="L10" i="1" s="1"/>
  <c r="D11" i="1"/>
  <c r="L11" i="1" s="1"/>
  <c r="D12" i="1"/>
  <c r="L12" i="1" s="1"/>
  <c r="D13" i="1"/>
  <c r="L13" i="1" s="1"/>
  <c r="D14" i="1"/>
  <c r="L14" i="1" s="1"/>
  <c r="D15" i="1"/>
  <c r="L15" i="1" s="1"/>
  <c r="D16" i="1"/>
  <c r="L16" i="1" s="1"/>
  <c r="D17" i="1"/>
  <c r="L17" i="1" s="1"/>
  <c r="D18" i="1"/>
  <c r="L18" i="1" s="1"/>
  <c r="D19" i="1"/>
  <c r="L19" i="1" s="1"/>
  <c r="D20" i="1"/>
  <c r="L20" i="1" s="1"/>
  <c r="D21" i="1"/>
  <c r="L21" i="1" s="1"/>
  <c r="D22" i="1"/>
  <c r="L22" i="1" s="1"/>
  <c r="D23" i="1"/>
  <c r="L23" i="1" s="1"/>
  <c r="D24" i="1"/>
  <c r="L24" i="1" s="1"/>
  <c r="D25" i="1"/>
  <c r="L25" i="1" s="1"/>
  <c r="D26" i="1"/>
  <c r="L26" i="1" s="1"/>
  <c r="D27" i="1"/>
  <c r="L27" i="1" s="1"/>
  <c r="D28" i="1"/>
  <c r="L28" i="1" s="1"/>
  <c r="D29" i="1"/>
  <c r="L29" i="1" s="1"/>
  <c r="D30" i="1"/>
  <c r="L30" i="1" s="1"/>
  <c r="D31" i="1"/>
  <c r="L31" i="1" s="1"/>
  <c r="D32" i="1"/>
  <c r="L32" i="1" s="1"/>
  <c r="D33" i="1"/>
  <c r="L33" i="1" s="1"/>
  <c r="D34" i="1"/>
  <c r="L34" i="1" s="1"/>
  <c r="D35" i="1"/>
  <c r="L35" i="1" s="1"/>
  <c r="D36" i="1"/>
  <c r="L36" i="1" s="1"/>
  <c r="D37" i="1"/>
  <c r="L37" i="1" s="1"/>
  <c r="D38" i="1"/>
  <c r="L38" i="1" s="1"/>
  <c r="D39" i="1"/>
  <c r="L39" i="1" s="1"/>
  <c r="D40" i="1"/>
  <c r="L40" i="1" s="1"/>
  <c r="D41" i="1"/>
  <c r="L41" i="1" s="1"/>
  <c r="D42" i="1"/>
  <c r="L42" i="1" s="1"/>
  <c r="D6" i="1"/>
  <c r="L6" i="1" s="1"/>
</calcChain>
</file>

<file path=xl/sharedStrings.xml><?xml version="1.0" encoding="utf-8"?>
<sst xmlns="http://schemas.openxmlformats.org/spreadsheetml/2006/main" count="56" uniqueCount="48">
  <si>
    <t>S. NO</t>
  </si>
  <si>
    <t>Bankname</t>
  </si>
  <si>
    <t xml:space="preserve">Total O/s under Agriculture Sector </t>
  </si>
  <si>
    <t>Farm Credit Crop Loan</t>
  </si>
  <si>
    <t>Term Loan (Total Investment Cr.)</t>
  </si>
  <si>
    <t>Agri Infra</t>
  </si>
  <si>
    <t>Ancilllary Activities</t>
  </si>
  <si>
    <t>A/c</t>
  </si>
  <si>
    <t>Amount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</si>
  <si>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</si>
  <si>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</si>
  <si>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</si>
  <si>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</si>
  <si>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</si>
  <si>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</si>
  <si>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</si>
  <si>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</si>
  <si>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</si>
  <si>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</si>
  <si>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</si>
  <si>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</si>
  <si>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</si>
  <si>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</si>
  <si>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</si>
  <si>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</si>
  <si>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</si>
  <si>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</si>
  <si>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</si>
  <si>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IDFC BANK</t>
  </si>
  <si>
    <t>INDUSIND BANK</t>
  </si>
  <si>
    <t>J&amp;K BANK</t>
  </si>
  <si>
    <t>KOTAK MAHINDRA BANK</t>
  </si>
  <si>
    <t>RBL BANK LTD.</t>
  </si>
  <si>
    <t>YES BANK</t>
  </si>
  <si>
    <t>AU SMALL FINANCE BANK</t>
  </si>
  <si>
    <t>CAPITAL SMALL FINANCE BANK</t>
  </si>
  <si>
    <t>JANA SMALL FINANCE</t>
  </si>
  <si>
    <t>UJJIVAN SMALL FINANCE BANK</t>
  </si>
  <si>
    <t>PUNJAB GRAMIN BANK</t>
  </si>
  <si>
    <t>PB. STATE COOP. BANK</t>
  </si>
  <si>
    <t>PUBLIC SECTOR BANKS</t>
  </si>
  <si>
    <t>PRIVATE SECTOR BANKS</t>
  </si>
  <si>
    <t>REGIONAL RURAL BANKS</t>
  </si>
  <si>
    <t>SMALL FINANCE BANKS</t>
  </si>
  <si>
    <t>CO-OPERATIVE BANKS</t>
  </si>
  <si>
    <t>Total</t>
  </si>
  <si>
    <t>Total Agriculture Advances as on 30.09.2024</t>
  </si>
  <si>
    <t>ANNEXURE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</si>
</sst>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/>
    <xf numFmtId="2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148219/Desktop/170TH%20SLBC%20PORTAL%20DATA/ACP%20OUTSTAN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WISE"/>
      <sheetName val="Ops"/>
      <sheetName val="Priority"/>
      <sheetName val="National Goal"/>
      <sheetName val="Msme"/>
      <sheetName val="Agri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BANK OF BARODA</v>
          </cell>
          <cell r="C7">
            <v>18006</v>
          </cell>
          <cell r="D7">
            <v>630.76400949200001</v>
          </cell>
          <cell r="E7">
            <v>20428</v>
          </cell>
          <cell r="F7">
            <v>472.48464077099999</v>
          </cell>
          <cell r="G7">
            <v>275</v>
          </cell>
          <cell r="H7">
            <v>17.834502723</v>
          </cell>
          <cell r="I7">
            <v>676</v>
          </cell>
          <cell r="J7">
            <v>166.77633260499999</v>
          </cell>
        </row>
        <row r="8">
          <cell r="B8" t="str">
            <v>BANK OF INDIA</v>
          </cell>
          <cell r="C8">
            <v>28421</v>
          </cell>
          <cell r="D8">
            <v>1093.310421718</v>
          </cell>
          <cell r="E8">
            <v>64438</v>
          </cell>
          <cell r="F8">
            <v>1808.4668984770001</v>
          </cell>
          <cell r="G8">
            <v>72</v>
          </cell>
          <cell r="H8">
            <v>39.368990676999999</v>
          </cell>
          <cell r="I8">
            <v>1889</v>
          </cell>
          <cell r="J8">
            <v>291.480270776</v>
          </cell>
        </row>
        <row r="9">
          <cell r="B9" t="str">
            <v>BANK OF MAHARASHTRA</v>
          </cell>
          <cell r="C9">
            <v>793</v>
          </cell>
          <cell r="D9">
            <v>29.56424706</v>
          </cell>
          <cell r="E9">
            <v>649</v>
          </cell>
          <cell r="F9">
            <v>37.609910599999999</v>
          </cell>
          <cell r="G9">
            <v>61</v>
          </cell>
          <cell r="H9">
            <v>2.4747322139999999</v>
          </cell>
          <cell r="I9">
            <v>334</v>
          </cell>
          <cell r="J9">
            <v>51.636598004</v>
          </cell>
        </row>
        <row r="10">
          <cell r="B10" t="str">
            <v>CANARA BANK</v>
          </cell>
          <cell r="C10">
            <v>94395</v>
          </cell>
          <cell r="D10">
            <v>3660.591306364</v>
          </cell>
          <cell r="E10">
            <v>7271</v>
          </cell>
          <cell r="F10">
            <v>127.93365513099999</v>
          </cell>
          <cell r="G10">
            <v>268</v>
          </cell>
          <cell r="H10">
            <v>147.0910695</v>
          </cell>
          <cell r="I10">
            <v>1987</v>
          </cell>
          <cell r="J10">
            <v>387.44392034600003</v>
          </cell>
        </row>
        <row r="11">
          <cell r="B11" t="str">
            <v>CENTRAL BANK OF INDIA</v>
          </cell>
          <cell r="C11">
            <v>19908</v>
          </cell>
          <cell r="D11">
            <v>665.16125359700004</v>
          </cell>
          <cell r="E11">
            <v>4579</v>
          </cell>
          <cell r="F11">
            <v>112.154828192</v>
          </cell>
          <cell r="G11">
            <v>133</v>
          </cell>
          <cell r="H11">
            <v>28.279882948000001</v>
          </cell>
          <cell r="I11">
            <v>253</v>
          </cell>
          <cell r="J11">
            <v>116.166351843</v>
          </cell>
        </row>
        <row r="12">
          <cell r="B12" t="str">
            <v>INDIAN BANK</v>
          </cell>
          <cell r="C12">
            <v>17237</v>
          </cell>
          <cell r="D12">
            <v>598.76768755299997</v>
          </cell>
          <cell r="E12">
            <v>1208</v>
          </cell>
          <cell r="F12">
            <v>24.298700652000001</v>
          </cell>
          <cell r="G12">
            <v>77</v>
          </cell>
          <cell r="H12">
            <v>47.292027486999999</v>
          </cell>
          <cell r="I12">
            <v>230</v>
          </cell>
          <cell r="J12">
            <v>217.05021601799999</v>
          </cell>
        </row>
        <row r="13">
          <cell r="B13" t="str">
            <v>INDIAN OVERSEAS BANK</v>
          </cell>
          <cell r="C13">
            <v>2400</v>
          </cell>
          <cell r="D13">
            <v>114.814620553</v>
          </cell>
          <cell r="E13">
            <v>3591</v>
          </cell>
          <cell r="F13">
            <v>76.357527392999998</v>
          </cell>
          <cell r="G13">
            <v>27</v>
          </cell>
          <cell r="H13">
            <v>9.2566399540000006</v>
          </cell>
          <cell r="I13">
            <v>123</v>
          </cell>
          <cell r="J13">
            <v>53.106459397999998</v>
          </cell>
        </row>
        <row r="14">
          <cell r="B14" t="str">
            <v>PUNJAB NATIONAL BANK</v>
          </cell>
          <cell r="C14">
            <v>273245</v>
          </cell>
          <cell r="D14">
            <v>9520.9111114070001</v>
          </cell>
          <cell r="E14">
            <v>77394</v>
          </cell>
          <cell r="F14">
            <v>1299.9894216549999</v>
          </cell>
          <cell r="G14">
            <v>1070</v>
          </cell>
          <cell r="H14">
            <v>158.61078636799999</v>
          </cell>
          <cell r="I14">
            <v>6481</v>
          </cell>
          <cell r="J14">
            <v>2468.102446762</v>
          </cell>
        </row>
        <row r="15">
          <cell r="B15" t="str">
            <v>PUNJAB &amp; SIND BANK</v>
          </cell>
          <cell r="C15">
            <v>163732</v>
          </cell>
          <cell r="D15">
            <v>5587.1881586999998</v>
          </cell>
          <cell r="E15">
            <v>25909</v>
          </cell>
          <cell r="F15">
            <v>728.07807979999995</v>
          </cell>
          <cell r="G15">
            <v>250</v>
          </cell>
          <cell r="H15">
            <v>51.218738199999997</v>
          </cell>
          <cell r="I15">
            <v>2706</v>
          </cell>
          <cell r="J15">
            <v>713.45495010000002</v>
          </cell>
        </row>
        <row r="16">
          <cell r="B16" t="str">
            <v>STATE BANK OF INDIA</v>
          </cell>
          <cell r="C16">
            <v>309534</v>
          </cell>
          <cell r="D16">
            <v>6862.8604536570001</v>
          </cell>
          <cell r="E16">
            <v>27872</v>
          </cell>
          <cell r="F16">
            <v>1405.5562508739999</v>
          </cell>
          <cell r="G16">
            <v>15</v>
          </cell>
          <cell r="H16">
            <v>48.506208309999998</v>
          </cell>
          <cell r="I16">
            <v>490</v>
          </cell>
          <cell r="J16">
            <v>356.78443777299998</v>
          </cell>
        </row>
        <row r="17">
          <cell r="B17" t="str">
            <v>UCO BANK</v>
          </cell>
          <cell r="C17">
            <v>27384</v>
          </cell>
          <cell r="D17">
            <v>745.33950724500005</v>
          </cell>
          <cell r="E17">
            <v>6830</v>
          </cell>
          <cell r="F17">
            <v>167.09580588700001</v>
          </cell>
          <cell r="G17">
            <v>250</v>
          </cell>
          <cell r="H17">
            <v>32.829181900999998</v>
          </cell>
          <cell r="I17">
            <v>316</v>
          </cell>
          <cell r="J17">
            <v>53.335630307999999</v>
          </cell>
        </row>
        <row r="18">
          <cell r="B18" t="str">
            <v>UNION BANK OF INDIA</v>
          </cell>
          <cell r="C18">
            <v>41020</v>
          </cell>
          <cell r="D18">
            <v>1898.6254709719999</v>
          </cell>
          <cell r="E18">
            <v>46487</v>
          </cell>
          <cell r="F18">
            <v>1229.644312484</v>
          </cell>
          <cell r="G18">
            <v>154</v>
          </cell>
          <cell r="H18">
            <v>11.35816052</v>
          </cell>
          <cell r="I18">
            <v>6092</v>
          </cell>
          <cell r="J18">
            <v>303.22074597199997</v>
          </cell>
        </row>
        <row r="19">
          <cell r="B19" t="str">
            <v>PUBLIC SECTOR BANKS</v>
          </cell>
          <cell r="C19">
            <v>996075</v>
          </cell>
          <cell r="D19">
            <v>31407.898248318001</v>
          </cell>
          <cell r="E19">
            <v>286656</v>
          </cell>
          <cell r="F19">
            <v>7489.670031916</v>
          </cell>
          <cell r="G19">
            <v>2652</v>
          </cell>
          <cell r="H19">
            <v>594.12092080199989</v>
          </cell>
          <cell r="I19">
            <v>21577</v>
          </cell>
          <cell r="J19">
            <v>5178.5583599049996</v>
          </cell>
        </row>
        <row r="20">
          <cell r="B20" t="str">
            <v>AXIS BANK</v>
          </cell>
          <cell r="C20">
            <v>42065</v>
          </cell>
          <cell r="D20">
            <v>3710.311851853</v>
          </cell>
          <cell r="E20">
            <v>12975</v>
          </cell>
          <cell r="F20">
            <v>343.70522967800002</v>
          </cell>
          <cell r="G20">
            <v>14</v>
          </cell>
          <cell r="H20">
            <v>9.7333881160000004</v>
          </cell>
          <cell r="I20">
            <v>1698</v>
          </cell>
          <cell r="J20">
            <v>1773.929228942</v>
          </cell>
        </row>
        <row r="21">
          <cell r="B21" t="str">
            <v>BANDHAN BANK</v>
          </cell>
          <cell r="C21">
            <v>123</v>
          </cell>
          <cell r="D21">
            <v>32.258114182</v>
          </cell>
          <cell r="E21">
            <v>2361</v>
          </cell>
          <cell r="F21">
            <v>64.066409332999996</v>
          </cell>
          <cell r="G21">
            <v>52</v>
          </cell>
          <cell r="H21">
            <v>1.545357659</v>
          </cell>
          <cell r="I21">
            <v>1338</v>
          </cell>
          <cell r="J21">
            <v>8.0644358040000004</v>
          </cell>
        </row>
        <row r="22">
          <cell r="B22" t="str">
            <v>DCB</v>
          </cell>
          <cell r="C22">
            <v>3157</v>
          </cell>
          <cell r="D22">
            <v>23.225767860000001</v>
          </cell>
          <cell r="E22">
            <v>2230</v>
          </cell>
          <cell r="F22">
            <v>64.299222513000004</v>
          </cell>
          <cell r="G22">
            <v>0</v>
          </cell>
          <cell r="H22">
            <v>0</v>
          </cell>
          <cell r="I22">
            <v>57</v>
          </cell>
          <cell r="J22">
            <v>27.211625853000001</v>
          </cell>
        </row>
        <row r="23">
          <cell r="B23" t="str">
            <v>FEDERAL BANK</v>
          </cell>
          <cell r="C23">
            <v>22255</v>
          </cell>
          <cell r="D23">
            <v>475.63239500899999</v>
          </cell>
          <cell r="E23">
            <v>766</v>
          </cell>
          <cell r="F23">
            <v>33.610676597999998</v>
          </cell>
          <cell r="G23">
            <v>3</v>
          </cell>
          <cell r="H23">
            <v>0.43317818000000002</v>
          </cell>
          <cell r="I23">
            <v>65</v>
          </cell>
          <cell r="J23">
            <v>6.4476018760000002</v>
          </cell>
        </row>
        <row r="24">
          <cell r="B24" t="str">
            <v>HDFC BANK</v>
          </cell>
          <cell r="C24">
            <v>100114</v>
          </cell>
          <cell r="D24">
            <v>8405.8658467999994</v>
          </cell>
          <cell r="E24">
            <v>250676</v>
          </cell>
          <cell r="F24">
            <v>6481.9236527000003</v>
          </cell>
          <cell r="G24">
            <v>301</v>
          </cell>
          <cell r="H24">
            <v>233.04321100000001</v>
          </cell>
          <cell r="I24">
            <v>2681</v>
          </cell>
          <cell r="J24">
            <v>2737.8374413000001</v>
          </cell>
        </row>
        <row r="25">
          <cell r="B25" t="str">
            <v>ICICI BANK</v>
          </cell>
          <cell r="C25">
            <v>22328</v>
          </cell>
          <cell r="D25">
            <v>3207.5732313580002</v>
          </cell>
          <cell r="E25">
            <v>48812</v>
          </cell>
          <cell r="F25">
            <v>1346.6484973030001</v>
          </cell>
          <cell r="G25">
            <v>6</v>
          </cell>
          <cell r="H25">
            <v>0.1961263</v>
          </cell>
          <cell r="I25">
            <v>675</v>
          </cell>
          <cell r="J25">
            <v>534.97036799099999</v>
          </cell>
        </row>
        <row r="26">
          <cell r="B26" t="str">
            <v>IDBI BANK</v>
          </cell>
          <cell r="C26">
            <v>13746</v>
          </cell>
          <cell r="D26">
            <v>687.88487194799995</v>
          </cell>
          <cell r="E26">
            <v>257</v>
          </cell>
          <cell r="F26">
            <v>7.5651746839999996</v>
          </cell>
          <cell r="G26">
            <v>4</v>
          </cell>
          <cell r="H26">
            <v>0.37783629299999999</v>
          </cell>
          <cell r="I26">
            <v>151</v>
          </cell>
          <cell r="J26">
            <v>10.626904862</v>
          </cell>
        </row>
        <row r="27">
          <cell r="B27" t="str">
            <v>IDFC BANK</v>
          </cell>
          <cell r="C27">
            <v>459</v>
          </cell>
          <cell r="D27">
            <v>105.098832163</v>
          </cell>
          <cell r="E27">
            <v>9140</v>
          </cell>
          <cell r="F27">
            <v>60.774621668000002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 t="str">
            <v>INDUSIND BANK</v>
          </cell>
          <cell r="C28">
            <v>42136</v>
          </cell>
          <cell r="D28">
            <v>495.81709999999998</v>
          </cell>
          <cell r="E28">
            <v>130682</v>
          </cell>
          <cell r="F28">
            <v>366.01049999999998</v>
          </cell>
          <cell r="G28">
            <v>0</v>
          </cell>
          <cell r="H28">
            <v>0</v>
          </cell>
          <cell r="I28">
            <v>19</v>
          </cell>
          <cell r="J28">
            <v>240.8399</v>
          </cell>
        </row>
        <row r="29">
          <cell r="B29" t="str">
            <v>J&amp;K BANK</v>
          </cell>
          <cell r="C29">
            <v>59</v>
          </cell>
          <cell r="D29">
            <v>3.2080362880000002</v>
          </cell>
          <cell r="E29">
            <v>95</v>
          </cell>
          <cell r="F29">
            <v>19.217569317999999</v>
          </cell>
          <cell r="G29">
            <v>0</v>
          </cell>
          <cell r="H29">
            <v>0</v>
          </cell>
          <cell r="I29">
            <v>17</v>
          </cell>
          <cell r="J29">
            <v>13.406643730000001</v>
          </cell>
        </row>
        <row r="30">
          <cell r="B30" t="str">
            <v>KOTAK MAHINDRA BANK</v>
          </cell>
          <cell r="C30">
            <v>3352</v>
          </cell>
          <cell r="D30">
            <v>1691.285559958</v>
          </cell>
          <cell r="E30">
            <v>6145</v>
          </cell>
          <cell r="F30">
            <v>237.081966679</v>
          </cell>
          <cell r="G30">
            <v>1</v>
          </cell>
          <cell r="H30">
            <v>0.85638133299999997</v>
          </cell>
          <cell r="I30">
            <v>358</v>
          </cell>
          <cell r="J30">
            <v>213.13995051200001</v>
          </cell>
        </row>
        <row r="31">
          <cell r="B31" t="str">
            <v>RBL BANK LTD.</v>
          </cell>
          <cell r="C31">
            <v>25</v>
          </cell>
          <cell r="D31">
            <v>1.412245245</v>
          </cell>
          <cell r="E31">
            <v>65372</v>
          </cell>
          <cell r="F31">
            <v>173.997900028</v>
          </cell>
          <cell r="G31">
            <v>0</v>
          </cell>
          <cell r="H31">
            <v>0</v>
          </cell>
          <cell r="I31">
            <v>235</v>
          </cell>
          <cell r="J31">
            <v>10.956654093999999</v>
          </cell>
        </row>
        <row r="32">
          <cell r="B32" t="str">
            <v>YES BANK</v>
          </cell>
          <cell r="C32">
            <v>8203</v>
          </cell>
          <cell r="D32">
            <v>475.490892976</v>
          </cell>
          <cell r="E32">
            <v>20910</v>
          </cell>
          <cell r="F32">
            <v>103.081720519</v>
          </cell>
          <cell r="G32">
            <v>1</v>
          </cell>
          <cell r="H32">
            <v>0.94877327300000003</v>
          </cell>
          <cell r="I32">
            <v>55</v>
          </cell>
          <cell r="J32">
            <v>80.675890585999994</v>
          </cell>
        </row>
        <row r="33">
          <cell r="B33" t="str">
            <v>PRIVATE SECTOR BANKS</v>
          </cell>
          <cell r="C33">
            <v>258022</v>
          </cell>
          <cell r="D33">
            <v>19315.06474564</v>
          </cell>
          <cell r="E33">
            <v>550421</v>
          </cell>
          <cell r="F33">
            <v>9301.9831410210008</v>
          </cell>
          <cell r="G33">
            <v>382</v>
          </cell>
          <cell r="H33">
            <v>247.13425215400002</v>
          </cell>
          <cell r="I33">
            <v>7349</v>
          </cell>
          <cell r="J33">
            <v>5658.1066455499995</v>
          </cell>
        </row>
        <row r="34">
          <cell r="B34" t="str">
            <v>PUNJAB GRAMIN BANK</v>
          </cell>
          <cell r="C34">
            <v>160688</v>
          </cell>
          <cell r="D34">
            <v>6610.9174848419998</v>
          </cell>
          <cell r="E34">
            <v>159626</v>
          </cell>
          <cell r="F34">
            <v>1983.364421281</v>
          </cell>
          <cell r="G34">
            <v>930</v>
          </cell>
          <cell r="H34">
            <v>86.238216250999997</v>
          </cell>
          <cell r="I34">
            <v>107</v>
          </cell>
          <cell r="J34">
            <v>7.7403639889999996</v>
          </cell>
        </row>
        <row r="35">
          <cell r="B35" t="str">
            <v>REGIONAL RURAL BANKS</v>
          </cell>
          <cell r="C35">
            <v>160688</v>
          </cell>
          <cell r="D35">
            <v>6610.9174848419998</v>
          </cell>
          <cell r="E35">
            <v>159626</v>
          </cell>
          <cell r="F35">
            <v>1983.364421281</v>
          </cell>
          <cell r="G35">
            <v>930</v>
          </cell>
          <cell r="H35">
            <v>86.238216250999997</v>
          </cell>
          <cell r="I35">
            <v>107</v>
          </cell>
          <cell r="J35">
            <v>7.7403639889999996</v>
          </cell>
        </row>
        <row r="36">
          <cell r="B36" t="str">
            <v>AU SMALL FINANCE BANK</v>
          </cell>
          <cell r="C36">
            <v>0</v>
          </cell>
          <cell r="D36">
            <v>0</v>
          </cell>
          <cell r="E36">
            <v>8028</v>
          </cell>
          <cell r="F36">
            <v>279.09782719999998</v>
          </cell>
          <cell r="G36">
            <v>3</v>
          </cell>
          <cell r="H36">
            <v>0.88047260000000005</v>
          </cell>
          <cell r="I36">
            <v>400</v>
          </cell>
          <cell r="J36">
            <v>149.74669069999999</v>
          </cell>
        </row>
        <row r="37">
          <cell r="B37" t="str">
            <v>CAPITAL SMALL FINANCE BANK</v>
          </cell>
          <cell r="C37">
            <v>19070</v>
          </cell>
          <cell r="D37">
            <v>1771.847793591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11456</v>
          </cell>
          <cell r="J37">
            <v>435.928596674</v>
          </cell>
        </row>
        <row r="38">
          <cell r="B38" t="str">
            <v>JANA SMALL FINANCE</v>
          </cell>
          <cell r="C38">
            <v>0</v>
          </cell>
          <cell r="D38">
            <v>0</v>
          </cell>
          <cell r="E38">
            <v>11121</v>
          </cell>
          <cell r="F38">
            <v>35.2866055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UJJIVAN SMALL FINANCE BANK</v>
          </cell>
          <cell r="C39">
            <v>0</v>
          </cell>
          <cell r="D39">
            <v>0</v>
          </cell>
          <cell r="E39">
            <v>74690</v>
          </cell>
          <cell r="F39">
            <v>243.599680775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SMALL FINANCE BANKS</v>
          </cell>
          <cell r="C40">
            <v>19070</v>
          </cell>
          <cell r="D40">
            <v>1771.847793591</v>
          </cell>
          <cell r="E40">
            <v>93839</v>
          </cell>
          <cell r="F40">
            <v>557.98411347499996</v>
          </cell>
          <cell r="G40">
            <v>3</v>
          </cell>
          <cell r="H40">
            <v>0.88047260000000005</v>
          </cell>
          <cell r="I40">
            <v>11856</v>
          </cell>
          <cell r="J40">
            <v>585.67528737399994</v>
          </cell>
        </row>
        <row r="41">
          <cell r="B41" t="str">
            <v>PB. STATE COOP. BANK</v>
          </cell>
          <cell r="C41">
            <v>1072649</v>
          </cell>
          <cell r="D41">
            <v>7941.7705013089999</v>
          </cell>
          <cell r="E41">
            <v>93771</v>
          </cell>
          <cell r="F41">
            <v>818.273559869</v>
          </cell>
          <cell r="G41">
            <v>2013</v>
          </cell>
          <cell r="H41">
            <v>57.991810149999999</v>
          </cell>
          <cell r="I41">
            <v>29074</v>
          </cell>
          <cell r="J41">
            <v>151.07187659600001</v>
          </cell>
        </row>
        <row r="42">
          <cell r="B42" t="str">
            <v>CO-OPERATIVE BANKS</v>
          </cell>
          <cell r="C42">
            <v>1072649</v>
          </cell>
          <cell r="D42">
            <v>7941.7705013089999</v>
          </cell>
          <cell r="E42">
            <v>93771</v>
          </cell>
          <cell r="F42">
            <v>818.273559869</v>
          </cell>
          <cell r="G42">
            <v>2013</v>
          </cell>
          <cell r="H42">
            <v>57.991810149999999</v>
          </cell>
          <cell r="I42">
            <v>29074</v>
          </cell>
          <cell r="J42">
            <v>151.07187659600001</v>
          </cell>
        </row>
        <row r="43">
          <cell r="B43" t="str">
            <v>Total</v>
          </cell>
          <cell r="C43">
            <v>2506504</v>
          </cell>
          <cell r="D43">
            <v>67047.498773700005</v>
          </cell>
          <cell r="E43">
            <v>1184313</v>
          </cell>
          <cell r="F43">
            <v>20151.275267561999</v>
          </cell>
          <cell r="G43">
            <v>5980</v>
          </cell>
          <cell r="H43">
            <v>986.3656719569999</v>
          </cell>
          <cell r="I43">
            <v>69963</v>
          </cell>
          <cell r="J43">
            <v>11581.152533413999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0" sqref="E10"/>
    </sheetView>
  </sheetViews>
  <sheetFormatPr defaultColWidth="9.140625" defaultRowHeight="15" x14ac:dyDescent="0.25"/>
  <cols>
    <col min="1" max="1" width="1.5703125" style="7" customWidth="1"/>
    <col min="2" max="2" width="9.140625" style="13"/>
    <col min="3" max="3" width="32.85546875" style="7" bestFit="1" customWidth="1"/>
    <col min="4" max="4" width="11.28515625" style="7" bestFit="1" customWidth="1"/>
    <col min="5" max="5" width="17.140625" style="7" bestFit="1" customWidth="1"/>
    <col min="6" max="6" width="9.140625" style="7"/>
    <col min="7" max="7" width="11.85546875" style="7" customWidth="1"/>
    <col min="8" max="10" width="9.140625" style="7"/>
    <col min="11" max="11" width="11" style="7" customWidth="1"/>
    <col min="12" max="12" width="9.140625" style="7"/>
    <col min="13" max="13" width="10.140625" style="7" bestFit="1" customWidth="1"/>
    <col min="14" max="16384" width="9.140625" style="7"/>
  </cols>
  <sheetData>
    <row r="1" spans="2:13" ht="15.75" thickBot="1" x14ac:dyDescent="0.3">
      <c r="B1" s="11"/>
      <c r="C1" s="6"/>
      <c r="D1" s="6"/>
      <c r="E1" s="6"/>
      <c r="F1" s="6"/>
      <c r="G1" s="6"/>
      <c r="H1" s="6"/>
      <c r="I1" s="6"/>
      <c r="J1" s="6"/>
      <c r="K1" s="6"/>
      <c r="L1" s="2" t="s">
        <v>47</v>
      </c>
      <c r="M1" s="2"/>
    </row>
    <row r="2" spans="2:13" ht="51.75" customHeight="1" thickBot="1" x14ac:dyDescent="0.3">
      <c r="B2" s="9" t="s">
        <v>0</v>
      </c>
      <c r="C2" s="9" t="s">
        <v>1</v>
      </c>
      <c r="D2" s="10" t="s">
        <v>46</v>
      </c>
      <c r="E2" s="10"/>
      <c r="F2" s="10"/>
      <c r="G2" s="10"/>
      <c r="H2" s="10"/>
      <c r="I2" s="10"/>
      <c r="J2" s="10"/>
      <c r="K2" s="10"/>
      <c r="L2" s="10"/>
      <c r="M2" s="10"/>
    </row>
    <row r="3" spans="2:13" ht="15.75" customHeight="1" thickBot="1" x14ac:dyDescent="0.3"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3" ht="30" customHeight="1" thickBot="1" x14ac:dyDescent="0.3">
      <c r="B4" s="9"/>
      <c r="C4" s="9"/>
      <c r="D4" s="9" t="s">
        <v>3</v>
      </c>
      <c r="E4" s="9"/>
      <c r="F4" s="9" t="s">
        <v>4</v>
      </c>
      <c r="G4" s="9"/>
      <c r="H4" s="9" t="s">
        <v>5</v>
      </c>
      <c r="I4" s="9"/>
      <c r="J4" s="9" t="s">
        <v>6</v>
      </c>
      <c r="K4" s="9"/>
      <c r="L4" s="9" t="s">
        <v>2</v>
      </c>
      <c r="M4" s="9"/>
    </row>
    <row r="5" spans="2:13" ht="15.75" thickBot="1" x14ac:dyDescent="0.3">
      <c r="B5" s="9"/>
      <c r="C5" s="9"/>
      <c r="D5" s="1" t="s">
        <v>7</v>
      </c>
      <c r="E5" s="1" t="s">
        <v>8</v>
      </c>
      <c r="F5" s="1" t="s">
        <v>7</v>
      </c>
      <c r="G5" s="1" t="s">
        <v>8</v>
      </c>
      <c r="H5" s="1" t="s">
        <v>7</v>
      </c>
      <c r="I5" s="1" t="s">
        <v>8</v>
      </c>
      <c r="J5" s="1" t="s">
        <v>7</v>
      </c>
      <c r="K5" s="1" t="s">
        <v>8</v>
      </c>
      <c r="L5" s="1" t="s">
        <v>7</v>
      </c>
      <c r="M5" s="1" t="s">
        <v>8</v>
      </c>
    </row>
    <row r="6" spans="2:13" ht="15.75" thickBot="1" x14ac:dyDescent="0.3">
      <c r="B6" s="12">
        <v>1</v>
      </c>
      <c r="C6" s="3" t="s">
        <v>9</v>
      </c>
      <c r="D6" s="4">
        <f>VLOOKUP(C6,[1]Agri!$B$7:$C$44,2,0)</f>
        <v>18006</v>
      </c>
      <c r="E6" s="5">
        <f>VLOOKUP(C6,[1]Agri!$B$7:$D$43,3,0)</f>
        <v>630.76400949200001</v>
      </c>
      <c r="F6" s="4">
        <f>VLOOKUP(C6,[1]Agri!$B$7:$E$45,4,0)</f>
        <v>20428</v>
      </c>
      <c r="G6" s="5">
        <f>VLOOKUP(C6,[1]Agri!$B$7:$F$46,5,0)</f>
        <v>472.48464077099999</v>
      </c>
      <c r="H6" s="4">
        <f>VLOOKUP(C6,[1]Agri!$B$7:$G$44,6,0)</f>
        <v>275</v>
      </c>
      <c r="I6" s="5">
        <f>VLOOKUP(C6,[1]Agri!$B$7:$H$45,7,0)</f>
        <v>17.834502723</v>
      </c>
      <c r="J6" s="4">
        <f>VLOOKUP(C6,[1]Agri!$B$7:$I$44,8,0)</f>
        <v>676</v>
      </c>
      <c r="K6" s="5">
        <f>VLOOKUP(C6,[1]Agri!$B$7:$J$44,9,0)</f>
        <v>166.77633260499999</v>
      </c>
      <c r="L6" s="4">
        <f>D6+F6+H6+J6</f>
        <v>39385</v>
      </c>
      <c r="M6" s="8">
        <f>E6+G6+I6+K6</f>
        <v>1287.8594855910001</v>
      </c>
    </row>
    <row r="7" spans="2:13" ht="15.75" thickBot="1" x14ac:dyDescent="0.3">
      <c r="B7" s="12">
        <v>2</v>
      </c>
      <c r="C7" s="3" t="s">
        <v>10</v>
      </c>
      <c r="D7" s="4">
        <f>VLOOKUP(C7,[1]Agri!$B$7:$C$44,2,0)</f>
        <v>28421</v>
      </c>
      <c r="E7" s="5">
        <f>VLOOKUP(C7,[1]Agri!$B$7:$D$43,3,0)</f>
        <v>1093.310421718</v>
      </c>
      <c r="F7" s="4">
        <f>VLOOKUP(C7,[1]Agri!$B$7:$E$45,4,0)</f>
        <v>64438</v>
      </c>
      <c r="G7" s="5">
        <f>VLOOKUP(C7,[1]Agri!$B$7:$F$46,5,0)</f>
        <v>1808.4668984770001</v>
      </c>
      <c r="H7" s="4">
        <f>VLOOKUP(C7,[1]Agri!$B$7:$G$44,6,0)</f>
        <v>72</v>
      </c>
      <c r="I7" s="5">
        <f>VLOOKUP(C7,[1]Agri!$B$7:$H$45,7,0)</f>
        <v>39.368990676999999</v>
      </c>
      <c r="J7" s="4">
        <f>VLOOKUP(C7,[1]Agri!$B$7:$I$44,8,0)</f>
        <v>1889</v>
      </c>
      <c r="K7" s="5">
        <f>VLOOKUP(C7,[1]Agri!$B$7:$J$44,9,0)</f>
        <v>291.480270776</v>
      </c>
      <c r="L7" s="4">
        <f t="shared" ref="L7:L42" si="0">D7+F7+H7+J7</f>
        <v>94820</v>
      </c>
      <c r="M7" s="8">
        <f t="shared" ref="M7:M42" si="1">E7+G7+I7+K7</f>
        <v>3232.6265816480004</v>
      </c>
    </row>
    <row r="8" spans="2:13" ht="15.75" thickBot="1" x14ac:dyDescent="0.3">
      <c r="B8" s="12">
        <v>3</v>
      </c>
      <c r="C8" s="3" t="s">
        <v>11</v>
      </c>
      <c r="D8" s="4">
        <f>VLOOKUP(C8,[1]Agri!$B$7:$C$44,2,0)</f>
        <v>793</v>
      </c>
      <c r="E8" s="5">
        <f>VLOOKUP(C8,[1]Agri!$B$7:$D$43,3,0)</f>
        <v>29.56424706</v>
      </c>
      <c r="F8" s="4">
        <f>VLOOKUP(C8,[1]Agri!$B$7:$E$45,4,0)</f>
        <v>649</v>
      </c>
      <c r="G8" s="5">
        <f>VLOOKUP(C8,[1]Agri!$B$7:$F$46,5,0)</f>
        <v>37.609910599999999</v>
      </c>
      <c r="H8" s="4">
        <f>VLOOKUP(C8,[1]Agri!$B$7:$G$44,6,0)</f>
        <v>61</v>
      </c>
      <c r="I8" s="5">
        <f>VLOOKUP(C8,[1]Agri!$B$7:$H$45,7,0)</f>
        <v>2.4747322139999999</v>
      </c>
      <c r="J8" s="4">
        <f>VLOOKUP(C8,[1]Agri!$B$7:$I$44,8,0)</f>
        <v>334</v>
      </c>
      <c r="K8" s="5">
        <f>VLOOKUP(C8,[1]Agri!$B$7:$J$44,9,0)</f>
        <v>51.636598004</v>
      </c>
      <c r="L8" s="4">
        <f t="shared" si="0"/>
        <v>1837</v>
      </c>
      <c r="M8" s="8">
        <f t="shared" si="1"/>
        <v>121.285487878</v>
      </c>
    </row>
    <row r="9" spans="2:13" ht="15.75" thickBot="1" x14ac:dyDescent="0.3">
      <c r="B9" s="12">
        <v>4</v>
      </c>
      <c r="C9" s="3" t="s">
        <v>12</v>
      </c>
      <c r="D9" s="4">
        <f>VLOOKUP(C9,[1]Agri!$B$7:$C$44,2,0)</f>
        <v>94395</v>
      </c>
      <c r="E9" s="5">
        <f>VLOOKUP(C9,[1]Agri!$B$7:$D$43,3,0)</f>
        <v>3660.591306364</v>
      </c>
      <c r="F9" s="4">
        <f>VLOOKUP(C9,[1]Agri!$B$7:$E$45,4,0)</f>
        <v>7271</v>
      </c>
      <c r="G9" s="5">
        <f>VLOOKUP(C9,[1]Agri!$B$7:$F$46,5,0)</f>
        <v>127.93365513099999</v>
      </c>
      <c r="H9" s="4">
        <f>VLOOKUP(C9,[1]Agri!$B$7:$G$44,6,0)</f>
        <v>268</v>
      </c>
      <c r="I9" s="5">
        <f>VLOOKUP(C9,[1]Agri!$B$7:$H$45,7,0)</f>
        <v>147.0910695</v>
      </c>
      <c r="J9" s="4">
        <f>VLOOKUP(C9,[1]Agri!$B$7:$I$44,8,0)</f>
        <v>1987</v>
      </c>
      <c r="K9" s="5">
        <f>VLOOKUP(C9,[1]Agri!$B$7:$J$44,9,0)</f>
        <v>387.44392034600003</v>
      </c>
      <c r="L9" s="4">
        <f t="shared" si="0"/>
        <v>103921</v>
      </c>
      <c r="M9" s="8">
        <f t="shared" si="1"/>
        <v>4323.0599513409998</v>
      </c>
    </row>
    <row r="10" spans="2:13" ht="15.75" thickBot="1" x14ac:dyDescent="0.3">
      <c r="B10" s="12">
        <v>5</v>
      </c>
      <c r="C10" s="3" t="s">
        <v>13</v>
      </c>
      <c r="D10" s="4">
        <f>VLOOKUP(C10,[1]Agri!$B$7:$C$44,2,0)</f>
        <v>19908</v>
      </c>
      <c r="E10" s="5">
        <f>VLOOKUP(C10,[1]Agri!$B$7:$D$43,3,0)</f>
        <v>665.16125359700004</v>
      </c>
      <c r="F10" s="4">
        <f>VLOOKUP(C10,[1]Agri!$B$7:$E$45,4,0)</f>
        <v>4579</v>
      </c>
      <c r="G10" s="5">
        <f>VLOOKUP(C10,[1]Agri!$B$7:$F$46,5,0)</f>
        <v>112.154828192</v>
      </c>
      <c r="H10" s="4">
        <f>VLOOKUP(C10,[1]Agri!$B$7:$G$44,6,0)</f>
        <v>133</v>
      </c>
      <c r="I10" s="5">
        <f>VLOOKUP(C10,[1]Agri!$B$7:$H$45,7,0)</f>
        <v>28.279882948000001</v>
      </c>
      <c r="J10" s="4">
        <f>VLOOKUP(C10,[1]Agri!$B$7:$I$44,8,0)</f>
        <v>253</v>
      </c>
      <c r="K10" s="5">
        <f>VLOOKUP(C10,[1]Agri!$B$7:$J$44,9,0)</f>
        <v>116.166351843</v>
      </c>
      <c r="L10" s="4">
        <f t="shared" si="0"/>
        <v>24873</v>
      </c>
      <c r="M10" s="8">
        <f t="shared" si="1"/>
        <v>921.76231658000006</v>
      </c>
    </row>
    <row r="11" spans="2:13" ht="15.75" thickBot="1" x14ac:dyDescent="0.3">
      <c r="B11" s="12">
        <v>6</v>
      </c>
      <c r="C11" s="3" t="s">
        <v>14</v>
      </c>
      <c r="D11" s="4">
        <f>VLOOKUP(C11,[1]Agri!$B$7:$C$44,2,0)</f>
        <v>17237</v>
      </c>
      <c r="E11" s="5">
        <f>VLOOKUP(C11,[1]Agri!$B$7:$D$43,3,0)</f>
        <v>598.76768755299997</v>
      </c>
      <c r="F11" s="4">
        <f>VLOOKUP(C11,[1]Agri!$B$7:$E$45,4,0)</f>
        <v>1208</v>
      </c>
      <c r="G11" s="5">
        <f>VLOOKUP(C11,[1]Agri!$B$7:$F$46,5,0)</f>
        <v>24.298700652000001</v>
      </c>
      <c r="H11" s="4">
        <f>VLOOKUP(C11,[1]Agri!$B$7:$G$44,6,0)</f>
        <v>77</v>
      </c>
      <c r="I11" s="5">
        <f>VLOOKUP(C11,[1]Agri!$B$7:$H$45,7,0)</f>
        <v>47.292027486999999</v>
      </c>
      <c r="J11" s="4">
        <f>VLOOKUP(C11,[1]Agri!$B$7:$I$44,8,0)</f>
        <v>230</v>
      </c>
      <c r="K11" s="5">
        <f>VLOOKUP(C11,[1]Agri!$B$7:$J$44,9,0)</f>
        <v>217.05021601799999</v>
      </c>
      <c r="L11" s="4">
        <f t="shared" si="0"/>
        <v>18752</v>
      </c>
      <c r="M11" s="8">
        <f t="shared" si="1"/>
        <v>887.40863171000001</v>
      </c>
    </row>
    <row r="12" spans="2:13" ht="15.75" thickBot="1" x14ac:dyDescent="0.3">
      <c r="B12" s="12">
        <v>7</v>
      </c>
      <c r="C12" s="3" t="s">
        <v>15</v>
      </c>
      <c r="D12" s="4">
        <f>VLOOKUP(C12,[1]Agri!$B$7:$C$44,2,0)</f>
        <v>2400</v>
      </c>
      <c r="E12" s="5">
        <f>VLOOKUP(C12,[1]Agri!$B$7:$D$43,3,0)</f>
        <v>114.814620553</v>
      </c>
      <c r="F12" s="4">
        <f>VLOOKUP(C12,[1]Agri!$B$7:$E$45,4,0)</f>
        <v>3591</v>
      </c>
      <c r="G12" s="5">
        <f>VLOOKUP(C12,[1]Agri!$B$7:$F$46,5,0)</f>
        <v>76.357527392999998</v>
      </c>
      <c r="H12" s="4">
        <f>VLOOKUP(C12,[1]Agri!$B$7:$G$44,6,0)</f>
        <v>27</v>
      </c>
      <c r="I12" s="5">
        <f>VLOOKUP(C12,[1]Agri!$B$7:$H$45,7,0)</f>
        <v>9.2566399540000006</v>
      </c>
      <c r="J12" s="4">
        <f>VLOOKUP(C12,[1]Agri!$B$7:$I$44,8,0)</f>
        <v>123</v>
      </c>
      <c r="K12" s="5">
        <f>VLOOKUP(C12,[1]Agri!$B$7:$J$44,9,0)</f>
        <v>53.106459397999998</v>
      </c>
      <c r="L12" s="4">
        <f t="shared" si="0"/>
        <v>6141</v>
      </c>
      <c r="M12" s="8">
        <f t="shared" si="1"/>
        <v>253.535247298</v>
      </c>
    </row>
    <row r="13" spans="2:13" ht="15.75" thickBot="1" x14ac:dyDescent="0.3">
      <c r="B13" s="12">
        <v>8</v>
      </c>
      <c r="C13" s="3" t="s">
        <v>16</v>
      </c>
      <c r="D13" s="4">
        <f>VLOOKUP(C13,[1]Agri!$B$7:$C$44,2,0)</f>
        <v>273245</v>
      </c>
      <c r="E13" s="5">
        <f>VLOOKUP(C13,[1]Agri!$B$7:$D$43,3,0)</f>
        <v>9520.9111114070001</v>
      </c>
      <c r="F13" s="4">
        <f>VLOOKUP(C13,[1]Agri!$B$7:$E$45,4,0)</f>
        <v>77394</v>
      </c>
      <c r="G13" s="5">
        <f>VLOOKUP(C13,[1]Agri!$B$7:$F$46,5,0)</f>
        <v>1299.9894216549999</v>
      </c>
      <c r="H13" s="4">
        <f>VLOOKUP(C13,[1]Agri!$B$7:$G$44,6,0)</f>
        <v>1070</v>
      </c>
      <c r="I13" s="5">
        <f>VLOOKUP(C13,[1]Agri!$B$7:$H$45,7,0)</f>
        <v>158.61078636799999</v>
      </c>
      <c r="J13" s="4">
        <f>VLOOKUP(C13,[1]Agri!$B$7:$I$44,8,0)</f>
        <v>6481</v>
      </c>
      <c r="K13" s="5">
        <f>VLOOKUP(C13,[1]Agri!$B$7:$J$44,9,0)</f>
        <v>2468.102446762</v>
      </c>
      <c r="L13" s="4">
        <f t="shared" si="0"/>
        <v>358190</v>
      </c>
      <c r="M13" s="8">
        <f t="shared" si="1"/>
        <v>13447.613766192</v>
      </c>
    </row>
    <row r="14" spans="2:13" ht="15.75" thickBot="1" x14ac:dyDescent="0.3">
      <c r="B14" s="12">
        <v>9</v>
      </c>
      <c r="C14" s="3" t="s">
        <v>17</v>
      </c>
      <c r="D14" s="4">
        <f>VLOOKUP(C14,[1]Agri!$B$7:$C$44,2,0)</f>
        <v>163732</v>
      </c>
      <c r="E14" s="5">
        <f>VLOOKUP(C14,[1]Agri!$B$7:$D$43,3,0)</f>
        <v>5587.1881586999998</v>
      </c>
      <c r="F14" s="4">
        <f>VLOOKUP(C14,[1]Agri!$B$7:$E$45,4,0)</f>
        <v>25909</v>
      </c>
      <c r="G14" s="5">
        <f>VLOOKUP(C14,[1]Agri!$B$7:$F$46,5,0)</f>
        <v>728.07807979999995</v>
      </c>
      <c r="H14" s="4">
        <f>VLOOKUP(C14,[1]Agri!$B$7:$G$44,6,0)</f>
        <v>250</v>
      </c>
      <c r="I14" s="5">
        <f>VLOOKUP(C14,[1]Agri!$B$7:$H$45,7,0)</f>
        <v>51.218738199999997</v>
      </c>
      <c r="J14" s="4">
        <f>VLOOKUP(C14,[1]Agri!$B$7:$I$44,8,0)</f>
        <v>2706</v>
      </c>
      <c r="K14" s="5">
        <f>VLOOKUP(C14,[1]Agri!$B$7:$J$44,9,0)</f>
        <v>713.45495010000002</v>
      </c>
      <c r="L14" s="4">
        <f t="shared" si="0"/>
        <v>192597</v>
      </c>
      <c r="M14" s="8">
        <f t="shared" si="1"/>
        <v>7079.9399267999997</v>
      </c>
    </row>
    <row r="15" spans="2:13" ht="15.75" thickBot="1" x14ac:dyDescent="0.3">
      <c r="B15" s="12">
        <v>10</v>
      </c>
      <c r="C15" s="3" t="s">
        <v>18</v>
      </c>
      <c r="D15" s="4">
        <f>VLOOKUP(C15,[1]Agri!$B$7:$C$44,2,0)</f>
        <v>309534</v>
      </c>
      <c r="E15" s="5">
        <f>VLOOKUP(C15,[1]Agri!$B$7:$D$43,3,0)</f>
        <v>6862.8604536570001</v>
      </c>
      <c r="F15" s="4">
        <f>VLOOKUP(C15,[1]Agri!$B$7:$E$45,4,0)</f>
        <v>27872</v>
      </c>
      <c r="G15" s="5">
        <f>VLOOKUP(C15,[1]Agri!$B$7:$F$46,5,0)</f>
        <v>1405.5562508739999</v>
      </c>
      <c r="H15" s="4">
        <f>VLOOKUP(C15,[1]Agri!$B$7:$G$44,6,0)</f>
        <v>15</v>
      </c>
      <c r="I15" s="5">
        <f>VLOOKUP(C15,[1]Agri!$B$7:$H$45,7,0)</f>
        <v>48.506208309999998</v>
      </c>
      <c r="J15" s="4">
        <f>VLOOKUP(C15,[1]Agri!$B$7:$I$44,8,0)</f>
        <v>490</v>
      </c>
      <c r="K15" s="5">
        <f>VLOOKUP(C15,[1]Agri!$B$7:$J$44,9,0)</f>
        <v>356.78443777299998</v>
      </c>
      <c r="L15" s="4">
        <f t="shared" si="0"/>
        <v>337911</v>
      </c>
      <c r="M15" s="8">
        <f t="shared" si="1"/>
        <v>8673.7073506140005</v>
      </c>
    </row>
    <row r="16" spans="2:13" ht="15.75" thickBot="1" x14ac:dyDescent="0.3">
      <c r="B16" s="12">
        <v>11</v>
      </c>
      <c r="C16" s="3" t="s">
        <v>19</v>
      </c>
      <c r="D16" s="4">
        <f>VLOOKUP(C16,[1]Agri!$B$7:$C$44,2,0)</f>
        <v>27384</v>
      </c>
      <c r="E16" s="5">
        <f>VLOOKUP(C16,[1]Agri!$B$7:$D$43,3,0)</f>
        <v>745.33950724500005</v>
      </c>
      <c r="F16" s="4">
        <f>VLOOKUP(C16,[1]Agri!$B$7:$E$45,4,0)</f>
        <v>6830</v>
      </c>
      <c r="G16" s="5">
        <f>VLOOKUP(C16,[1]Agri!$B$7:$F$46,5,0)</f>
        <v>167.09580588700001</v>
      </c>
      <c r="H16" s="4">
        <f>VLOOKUP(C16,[1]Agri!$B$7:$G$44,6,0)</f>
        <v>250</v>
      </c>
      <c r="I16" s="5">
        <f>VLOOKUP(C16,[1]Agri!$B$7:$H$45,7,0)</f>
        <v>32.829181900999998</v>
      </c>
      <c r="J16" s="4">
        <f>VLOOKUP(C16,[1]Agri!$B$7:$I$44,8,0)</f>
        <v>316</v>
      </c>
      <c r="K16" s="5">
        <f>VLOOKUP(C16,[1]Agri!$B$7:$J$44,9,0)</f>
        <v>53.335630307999999</v>
      </c>
      <c r="L16" s="4">
        <f t="shared" si="0"/>
        <v>34780</v>
      </c>
      <c r="M16" s="8">
        <f t="shared" si="1"/>
        <v>998.60012534099997</v>
      </c>
    </row>
    <row r="17" spans="2:13" ht="15.75" thickBot="1" x14ac:dyDescent="0.3">
      <c r="B17" s="12">
        <v>12</v>
      </c>
      <c r="C17" s="3" t="s">
        <v>20</v>
      </c>
      <c r="D17" s="4">
        <f>VLOOKUP(C17,[1]Agri!$B$7:$C$44,2,0)</f>
        <v>41020</v>
      </c>
      <c r="E17" s="5">
        <f>VLOOKUP(C17,[1]Agri!$B$7:$D$43,3,0)</f>
        <v>1898.6254709719999</v>
      </c>
      <c r="F17" s="4">
        <f>VLOOKUP(C17,[1]Agri!$B$7:$E$45,4,0)</f>
        <v>46487</v>
      </c>
      <c r="G17" s="5">
        <f>VLOOKUP(C17,[1]Agri!$B$7:$F$46,5,0)</f>
        <v>1229.644312484</v>
      </c>
      <c r="H17" s="4">
        <f>VLOOKUP(C17,[1]Agri!$B$7:$G$44,6,0)</f>
        <v>154</v>
      </c>
      <c r="I17" s="5">
        <f>VLOOKUP(C17,[1]Agri!$B$7:$H$45,7,0)</f>
        <v>11.35816052</v>
      </c>
      <c r="J17" s="4">
        <f>VLOOKUP(C17,[1]Agri!$B$7:$I$44,8,0)</f>
        <v>6092</v>
      </c>
      <c r="K17" s="5">
        <f>VLOOKUP(C17,[1]Agri!$B$7:$J$44,9,0)</f>
        <v>303.22074597199997</v>
      </c>
      <c r="L17" s="4">
        <f t="shared" si="0"/>
        <v>93753</v>
      </c>
      <c r="M17" s="8">
        <f t="shared" si="1"/>
        <v>3442.8486899479999</v>
      </c>
    </row>
    <row r="18" spans="2:13" ht="15.75" thickBot="1" x14ac:dyDescent="0.3">
      <c r="B18" s="12"/>
      <c r="C18" s="3" t="s">
        <v>40</v>
      </c>
      <c r="D18" s="4">
        <f>VLOOKUP(C18,[1]Agri!$B$7:$C$44,2,0)</f>
        <v>996075</v>
      </c>
      <c r="E18" s="5">
        <f>VLOOKUP(C18,[1]Agri!$B$7:$D$43,3,0)</f>
        <v>31407.898248318001</v>
      </c>
      <c r="F18" s="4">
        <f>VLOOKUP(C18,[1]Agri!$B$7:$E$45,4,0)</f>
        <v>286656</v>
      </c>
      <c r="G18" s="5">
        <f>VLOOKUP(C18,[1]Agri!$B$7:$F$46,5,0)</f>
        <v>7489.670031916</v>
      </c>
      <c r="H18" s="4">
        <f>VLOOKUP(C18,[1]Agri!$B$7:$G$44,6,0)</f>
        <v>2652</v>
      </c>
      <c r="I18" s="5">
        <f>VLOOKUP(C18,[1]Agri!$B$7:$H$45,7,0)</f>
        <v>594.12092080199989</v>
      </c>
      <c r="J18" s="4">
        <f>VLOOKUP(C18,[1]Agri!$B$7:$I$44,8,0)</f>
        <v>21577</v>
      </c>
      <c r="K18" s="5">
        <f>VLOOKUP(C18,[1]Agri!$B$7:$J$44,9,0)</f>
        <v>5178.5583599049996</v>
      </c>
      <c r="L18" s="4">
        <f t="shared" si="0"/>
        <v>1306960</v>
      </c>
      <c r="M18" s="8">
        <f t="shared" si="1"/>
        <v>44670.247560941003</v>
      </c>
    </row>
    <row r="19" spans="2:13" ht="15.75" thickBot="1" x14ac:dyDescent="0.3">
      <c r="B19" s="12">
        <v>13</v>
      </c>
      <c r="C19" s="3" t="s">
        <v>21</v>
      </c>
      <c r="D19" s="4">
        <f>VLOOKUP(C19,[1]Agri!$B$7:$C$44,2,0)</f>
        <v>42065</v>
      </c>
      <c r="E19" s="5">
        <f>VLOOKUP(C19,[1]Agri!$B$7:$D$43,3,0)</f>
        <v>3710.311851853</v>
      </c>
      <c r="F19" s="4">
        <f>VLOOKUP(C19,[1]Agri!$B$7:$E$45,4,0)</f>
        <v>12975</v>
      </c>
      <c r="G19" s="5">
        <f>VLOOKUP(C19,[1]Agri!$B$7:$F$46,5,0)</f>
        <v>343.70522967800002</v>
      </c>
      <c r="H19" s="4">
        <f>VLOOKUP(C19,[1]Agri!$B$7:$G$44,6,0)</f>
        <v>14</v>
      </c>
      <c r="I19" s="5">
        <f>VLOOKUP(C19,[1]Agri!$B$7:$H$45,7,0)</f>
        <v>9.7333881160000004</v>
      </c>
      <c r="J19" s="4">
        <f>VLOOKUP(C19,[1]Agri!$B$7:$I$44,8,0)</f>
        <v>1698</v>
      </c>
      <c r="K19" s="5">
        <f>VLOOKUP(C19,[1]Agri!$B$7:$J$44,9,0)</f>
        <v>1773.929228942</v>
      </c>
      <c r="L19" s="4">
        <f t="shared" si="0"/>
        <v>56752</v>
      </c>
      <c r="M19" s="8">
        <f t="shared" si="1"/>
        <v>5837.6796985889996</v>
      </c>
    </row>
    <row r="20" spans="2:13" ht="15.75" thickBot="1" x14ac:dyDescent="0.3">
      <c r="B20" s="12">
        <v>14</v>
      </c>
      <c r="C20" s="3" t="s">
        <v>22</v>
      </c>
      <c r="D20" s="4">
        <f>VLOOKUP(C20,[1]Agri!$B$7:$C$44,2,0)</f>
        <v>123</v>
      </c>
      <c r="E20" s="5">
        <f>VLOOKUP(C20,[1]Agri!$B$7:$D$43,3,0)</f>
        <v>32.258114182</v>
      </c>
      <c r="F20" s="4">
        <f>VLOOKUP(C20,[1]Agri!$B$7:$E$45,4,0)</f>
        <v>2361</v>
      </c>
      <c r="G20" s="5">
        <f>VLOOKUP(C20,[1]Agri!$B$7:$F$46,5,0)</f>
        <v>64.066409332999996</v>
      </c>
      <c r="H20" s="4">
        <f>VLOOKUP(C20,[1]Agri!$B$7:$G$44,6,0)</f>
        <v>52</v>
      </c>
      <c r="I20" s="5">
        <f>VLOOKUP(C20,[1]Agri!$B$7:$H$45,7,0)</f>
        <v>1.545357659</v>
      </c>
      <c r="J20" s="4">
        <f>VLOOKUP(C20,[1]Agri!$B$7:$I$44,8,0)</f>
        <v>1338</v>
      </c>
      <c r="K20" s="5">
        <f>VLOOKUP(C20,[1]Agri!$B$7:$J$44,9,0)</f>
        <v>8.0644358040000004</v>
      </c>
      <c r="L20" s="4">
        <f t="shared" si="0"/>
        <v>3874</v>
      </c>
      <c r="M20" s="8">
        <f t="shared" si="1"/>
        <v>105.934316978</v>
      </c>
    </row>
    <row r="21" spans="2:13" ht="15.75" thickBot="1" x14ac:dyDescent="0.3">
      <c r="B21" s="12">
        <v>15</v>
      </c>
      <c r="C21" s="3" t="s">
        <v>23</v>
      </c>
      <c r="D21" s="4">
        <f>VLOOKUP(C21,[1]Agri!$B$7:$C$44,2,0)</f>
        <v>3157</v>
      </c>
      <c r="E21" s="5">
        <f>VLOOKUP(C21,[1]Agri!$B$7:$D$43,3,0)</f>
        <v>23.225767860000001</v>
      </c>
      <c r="F21" s="4">
        <f>VLOOKUP(C21,[1]Agri!$B$7:$E$45,4,0)</f>
        <v>2230</v>
      </c>
      <c r="G21" s="5">
        <f>VLOOKUP(C21,[1]Agri!$B$7:$F$46,5,0)</f>
        <v>64.299222513000004</v>
      </c>
      <c r="H21" s="4">
        <f>VLOOKUP(C21,[1]Agri!$B$7:$G$44,6,0)</f>
        <v>0</v>
      </c>
      <c r="I21" s="5">
        <f>VLOOKUP(C21,[1]Agri!$B$7:$H$45,7,0)</f>
        <v>0</v>
      </c>
      <c r="J21" s="4">
        <f>VLOOKUP(C21,[1]Agri!$B$7:$I$44,8,0)</f>
        <v>57</v>
      </c>
      <c r="K21" s="5">
        <f>VLOOKUP(C21,[1]Agri!$B$7:$J$44,9,0)</f>
        <v>27.211625853000001</v>
      </c>
      <c r="L21" s="4">
        <f t="shared" si="0"/>
        <v>5444</v>
      </c>
      <c r="M21" s="8">
        <f t="shared" si="1"/>
        <v>114.73661622600001</v>
      </c>
    </row>
    <row r="22" spans="2:13" ht="15.75" thickBot="1" x14ac:dyDescent="0.3">
      <c r="B22" s="12">
        <v>16</v>
      </c>
      <c r="C22" s="3" t="s">
        <v>24</v>
      </c>
      <c r="D22" s="4">
        <f>VLOOKUP(C22,[1]Agri!$B$7:$C$44,2,0)</f>
        <v>22255</v>
      </c>
      <c r="E22" s="5">
        <f>VLOOKUP(C22,[1]Agri!$B$7:$D$43,3,0)</f>
        <v>475.63239500899999</v>
      </c>
      <c r="F22" s="4">
        <f>VLOOKUP(C22,[1]Agri!$B$7:$E$45,4,0)</f>
        <v>766</v>
      </c>
      <c r="G22" s="5">
        <f>VLOOKUP(C22,[1]Agri!$B$7:$F$46,5,0)</f>
        <v>33.610676597999998</v>
      </c>
      <c r="H22" s="4">
        <f>VLOOKUP(C22,[1]Agri!$B$7:$G$44,6,0)</f>
        <v>3</v>
      </c>
      <c r="I22" s="5">
        <f>VLOOKUP(C22,[1]Agri!$B$7:$H$45,7,0)</f>
        <v>0.43317818000000002</v>
      </c>
      <c r="J22" s="4">
        <f>VLOOKUP(C22,[1]Agri!$B$7:$I$44,8,0)</f>
        <v>65</v>
      </c>
      <c r="K22" s="5">
        <f>VLOOKUP(C22,[1]Agri!$B$7:$J$44,9,0)</f>
        <v>6.4476018760000002</v>
      </c>
      <c r="L22" s="4">
        <f t="shared" si="0"/>
        <v>23089</v>
      </c>
      <c r="M22" s="8">
        <f t="shared" si="1"/>
        <v>516.12385166299998</v>
      </c>
    </row>
    <row r="23" spans="2:13" ht="15.75" thickBot="1" x14ac:dyDescent="0.3">
      <c r="B23" s="12">
        <v>17</v>
      </c>
      <c r="C23" s="3" t="s">
        <v>25</v>
      </c>
      <c r="D23" s="4">
        <f>VLOOKUP(C23,[1]Agri!$B$7:$C$44,2,0)</f>
        <v>100114</v>
      </c>
      <c r="E23" s="5">
        <f>VLOOKUP(C23,[1]Agri!$B$7:$D$43,3,0)</f>
        <v>8405.8658467999994</v>
      </c>
      <c r="F23" s="4">
        <f>VLOOKUP(C23,[1]Agri!$B$7:$E$45,4,0)</f>
        <v>250676</v>
      </c>
      <c r="G23" s="5">
        <f>VLOOKUP(C23,[1]Agri!$B$7:$F$46,5,0)</f>
        <v>6481.9236527000003</v>
      </c>
      <c r="H23" s="4">
        <f>VLOOKUP(C23,[1]Agri!$B$7:$G$44,6,0)</f>
        <v>301</v>
      </c>
      <c r="I23" s="5">
        <f>VLOOKUP(C23,[1]Agri!$B$7:$H$45,7,0)</f>
        <v>233.04321100000001</v>
      </c>
      <c r="J23" s="4">
        <f>VLOOKUP(C23,[1]Agri!$B$7:$I$44,8,0)</f>
        <v>2681</v>
      </c>
      <c r="K23" s="5">
        <f>VLOOKUP(C23,[1]Agri!$B$7:$J$44,9,0)</f>
        <v>2737.8374413000001</v>
      </c>
      <c r="L23" s="4">
        <f t="shared" si="0"/>
        <v>353772</v>
      </c>
      <c r="M23" s="8">
        <f t="shared" si="1"/>
        <v>17858.670151799997</v>
      </c>
    </row>
    <row r="24" spans="2:13" ht="15.75" thickBot="1" x14ac:dyDescent="0.3">
      <c r="B24" s="12">
        <v>18</v>
      </c>
      <c r="C24" s="3" t="s">
        <v>26</v>
      </c>
      <c r="D24" s="4">
        <f>VLOOKUP(C24,[1]Agri!$B$7:$C$44,2,0)</f>
        <v>22328</v>
      </c>
      <c r="E24" s="5">
        <f>VLOOKUP(C24,[1]Agri!$B$7:$D$43,3,0)</f>
        <v>3207.5732313580002</v>
      </c>
      <c r="F24" s="4">
        <f>VLOOKUP(C24,[1]Agri!$B$7:$E$45,4,0)</f>
        <v>48812</v>
      </c>
      <c r="G24" s="5">
        <f>VLOOKUP(C24,[1]Agri!$B$7:$F$46,5,0)</f>
        <v>1346.6484973030001</v>
      </c>
      <c r="H24" s="4">
        <f>VLOOKUP(C24,[1]Agri!$B$7:$G$44,6,0)</f>
        <v>6</v>
      </c>
      <c r="I24" s="5">
        <f>VLOOKUP(C24,[1]Agri!$B$7:$H$45,7,0)</f>
        <v>0.1961263</v>
      </c>
      <c r="J24" s="4">
        <f>VLOOKUP(C24,[1]Agri!$B$7:$I$44,8,0)</f>
        <v>675</v>
      </c>
      <c r="K24" s="5">
        <f>VLOOKUP(C24,[1]Agri!$B$7:$J$44,9,0)</f>
        <v>534.97036799099999</v>
      </c>
      <c r="L24" s="4">
        <f t="shared" si="0"/>
        <v>71821</v>
      </c>
      <c r="M24" s="8">
        <f t="shared" si="1"/>
        <v>5089.3882229520004</v>
      </c>
    </row>
    <row r="25" spans="2:13" ht="15.75" thickBot="1" x14ac:dyDescent="0.3">
      <c r="B25" s="12">
        <v>19</v>
      </c>
      <c r="C25" s="3" t="s">
        <v>27</v>
      </c>
      <c r="D25" s="4">
        <f>VLOOKUP(C25,[1]Agri!$B$7:$C$44,2,0)</f>
        <v>13746</v>
      </c>
      <c r="E25" s="5">
        <f>VLOOKUP(C25,[1]Agri!$B$7:$D$43,3,0)</f>
        <v>687.88487194799995</v>
      </c>
      <c r="F25" s="4">
        <f>VLOOKUP(C25,[1]Agri!$B$7:$E$45,4,0)</f>
        <v>257</v>
      </c>
      <c r="G25" s="5">
        <f>VLOOKUP(C25,[1]Agri!$B$7:$F$46,5,0)</f>
        <v>7.5651746839999996</v>
      </c>
      <c r="H25" s="4">
        <f>VLOOKUP(C25,[1]Agri!$B$7:$G$44,6,0)</f>
        <v>4</v>
      </c>
      <c r="I25" s="5">
        <f>VLOOKUP(C25,[1]Agri!$B$7:$H$45,7,0)</f>
        <v>0.37783629299999999</v>
      </c>
      <c r="J25" s="4">
        <f>VLOOKUP(C25,[1]Agri!$B$7:$I$44,8,0)</f>
        <v>151</v>
      </c>
      <c r="K25" s="5">
        <f>VLOOKUP(C25,[1]Agri!$B$7:$J$44,9,0)</f>
        <v>10.626904862</v>
      </c>
      <c r="L25" s="4">
        <f t="shared" si="0"/>
        <v>14158</v>
      </c>
      <c r="M25" s="8">
        <f t="shared" si="1"/>
        <v>706.45478778699987</v>
      </c>
    </row>
    <row r="26" spans="2:13" ht="15.75" thickBot="1" x14ac:dyDescent="0.3">
      <c r="B26" s="12">
        <v>20</v>
      </c>
      <c r="C26" s="3" t="s">
        <v>28</v>
      </c>
      <c r="D26" s="4">
        <f>VLOOKUP(C26,[1]Agri!$B$7:$C$44,2,0)</f>
        <v>459</v>
      </c>
      <c r="E26" s="5">
        <f>VLOOKUP(C26,[1]Agri!$B$7:$D$43,3,0)</f>
        <v>105.098832163</v>
      </c>
      <c r="F26" s="4">
        <f>VLOOKUP(C26,[1]Agri!$B$7:$E$45,4,0)</f>
        <v>9140</v>
      </c>
      <c r="G26" s="5">
        <f>VLOOKUP(C26,[1]Agri!$B$7:$F$46,5,0)</f>
        <v>60.774621668000002</v>
      </c>
      <c r="H26" s="4">
        <f>VLOOKUP(C26,[1]Agri!$B$7:$G$44,6,0)</f>
        <v>0</v>
      </c>
      <c r="I26" s="5">
        <f>VLOOKUP(C26,[1]Agri!$B$7:$H$45,7,0)</f>
        <v>0</v>
      </c>
      <c r="J26" s="4">
        <f>VLOOKUP(C26,[1]Agri!$B$7:$I$44,8,0)</f>
        <v>0</v>
      </c>
      <c r="K26" s="5">
        <f>VLOOKUP(C26,[1]Agri!$B$7:$J$44,9,0)</f>
        <v>0</v>
      </c>
      <c r="L26" s="4">
        <f t="shared" si="0"/>
        <v>9599</v>
      </c>
      <c r="M26" s="8">
        <f t="shared" si="1"/>
        <v>165.87345383100001</v>
      </c>
    </row>
    <row r="27" spans="2:13" ht="15.75" thickBot="1" x14ac:dyDescent="0.3">
      <c r="B27" s="12">
        <v>21</v>
      </c>
      <c r="C27" s="3" t="s">
        <v>29</v>
      </c>
      <c r="D27" s="4">
        <f>VLOOKUP(C27,[1]Agri!$B$7:$C$44,2,0)</f>
        <v>42136</v>
      </c>
      <c r="E27" s="5">
        <f>VLOOKUP(C27,[1]Agri!$B$7:$D$43,3,0)</f>
        <v>495.81709999999998</v>
      </c>
      <c r="F27" s="4">
        <f>VLOOKUP(C27,[1]Agri!$B$7:$E$45,4,0)</f>
        <v>130682</v>
      </c>
      <c r="G27" s="5">
        <f>VLOOKUP(C27,[1]Agri!$B$7:$F$46,5,0)</f>
        <v>366.01049999999998</v>
      </c>
      <c r="H27" s="4">
        <f>VLOOKUP(C27,[1]Agri!$B$7:$G$44,6,0)</f>
        <v>0</v>
      </c>
      <c r="I27" s="5">
        <f>VLOOKUP(C27,[1]Agri!$B$7:$H$45,7,0)</f>
        <v>0</v>
      </c>
      <c r="J27" s="4">
        <f>VLOOKUP(C27,[1]Agri!$B$7:$I$44,8,0)</f>
        <v>19</v>
      </c>
      <c r="K27" s="5">
        <f>VLOOKUP(C27,[1]Agri!$B$7:$J$44,9,0)</f>
        <v>240.8399</v>
      </c>
      <c r="L27" s="4">
        <f t="shared" si="0"/>
        <v>172837</v>
      </c>
      <c r="M27" s="8">
        <f t="shared" si="1"/>
        <v>1102.6675</v>
      </c>
    </row>
    <row r="28" spans="2:13" ht="15.75" thickBot="1" x14ac:dyDescent="0.3">
      <c r="B28" s="12">
        <v>22</v>
      </c>
      <c r="C28" s="3" t="s">
        <v>30</v>
      </c>
      <c r="D28" s="4">
        <f>VLOOKUP(C28,[1]Agri!$B$7:$C$44,2,0)</f>
        <v>59</v>
      </c>
      <c r="E28" s="5">
        <f>VLOOKUP(C28,[1]Agri!$B$7:$D$43,3,0)</f>
        <v>3.2080362880000002</v>
      </c>
      <c r="F28" s="4">
        <f>VLOOKUP(C28,[1]Agri!$B$7:$E$45,4,0)</f>
        <v>95</v>
      </c>
      <c r="G28" s="5">
        <f>VLOOKUP(C28,[1]Agri!$B$7:$F$46,5,0)</f>
        <v>19.217569317999999</v>
      </c>
      <c r="H28" s="4">
        <f>VLOOKUP(C28,[1]Agri!$B$7:$G$44,6,0)</f>
        <v>0</v>
      </c>
      <c r="I28" s="5">
        <f>VLOOKUP(C28,[1]Agri!$B$7:$H$45,7,0)</f>
        <v>0</v>
      </c>
      <c r="J28" s="4">
        <f>VLOOKUP(C28,[1]Agri!$B$7:$I$44,8,0)</f>
        <v>17</v>
      </c>
      <c r="K28" s="5">
        <f>VLOOKUP(C28,[1]Agri!$B$7:$J$44,9,0)</f>
        <v>13.406643730000001</v>
      </c>
      <c r="L28" s="4">
        <f t="shared" si="0"/>
        <v>171</v>
      </c>
      <c r="M28" s="8">
        <f t="shared" si="1"/>
        <v>35.832249335999997</v>
      </c>
    </row>
    <row r="29" spans="2:13" ht="15.75" thickBot="1" x14ac:dyDescent="0.3">
      <c r="B29" s="12">
        <v>23</v>
      </c>
      <c r="C29" s="3" t="s">
        <v>31</v>
      </c>
      <c r="D29" s="4">
        <f>VLOOKUP(C29,[1]Agri!$B$7:$C$44,2,0)</f>
        <v>3352</v>
      </c>
      <c r="E29" s="5">
        <f>VLOOKUP(C29,[1]Agri!$B$7:$D$43,3,0)</f>
        <v>1691.285559958</v>
      </c>
      <c r="F29" s="4">
        <f>VLOOKUP(C29,[1]Agri!$B$7:$E$45,4,0)</f>
        <v>6145</v>
      </c>
      <c r="G29" s="5">
        <f>VLOOKUP(C29,[1]Agri!$B$7:$F$46,5,0)</f>
        <v>237.081966679</v>
      </c>
      <c r="H29" s="4">
        <f>VLOOKUP(C29,[1]Agri!$B$7:$G$44,6,0)</f>
        <v>1</v>
      </c>
      <c r="I29" s="5">
        <f>VLOOKUP(C29,[1]Agri!$B$7:$H$45,7,0)</f>
        <v>0.85638133299999997</v>
      </c>
      <c r="J29" s="4">
        <f>VLOOKUP(C29,[1]Agri!$B$7:$I$44,8,0)</f>
        <v>358</v>
      </c>
      <c r="K29" s="5">
        <f>VLOOKUP(C29,[1]Agri!$B$7:$J$44,9,0)</f>
        <v>213.13995051200001</v>
      </c>
      <c r="L29" s="4">
        <f t="shared" si="0"/>
        <v>9856</v>
      </c>
      <c r="M29" s="8">
        <f t="shared" si="1"/>
        <v>2142.3638584820001</v>
      </c>
    </row>
    <row r="30" spans="2:13" ht="15.75" thickBot="1" x14ac:dyDescent="0.3">
      <c r="B30" s="12">
        <v>24</v>
      </c>
      <c r="C30" s="3" t="s">
        <v>32</v>
      </c>
      <c r="D30" s="4">
        <f>VLOOKUP(C30,[1]Agri!$B$7:$C$44,2,0)</f>
        <v>25</v>
      </c>
      <c r="E30" s="5">
        <f>VLOOKUP(C30,[1]Agri!$B$7:$D$43,3,0)</f>
        <v>1.412245245</v>
      </c>
      <c r="F30" s="4">
        <f>VLOOKUP(C30,[1]Agri!$B$7:$E$45,4,0)</f>
        <v>65372</v>
      </c>
      <c r="G30" s="5">
        <f>VLOOKUP(C30,[1]Agri!$B$7:$F$46,5,0)</f>
        <v>173.997900028</v>
      </c>
      <c r="H30" s="4">
        <f>VLOOKUP(C30,[1]Agri!$B$7:$G$44,6,0)</f>
        <v>0</v>
      </c>
      <c r="I30" s="5">
        <f>VLOOKUP(C30,[1]Agri!$B$7:$H$45,7,0)</f>
        <v>0</v>
      </c>
      <c r="J30" s="4">
        <f>VLOOKUP(C30,[1]Agri!$B$7:$I$44,8,0)</f>
        <v>235</v>
      </c>
      <c r="K30" s="5">
        <f>VLOOKUP(C30,[1]Agri!$B$7:$J$44,9,0)</f>
        <v>10.956654093999999</v>
      </c>
      <c r="L30" s="4">
        <f t="shared" si="0"/>
        <v>65632</v>
      </c>
      <c r="M30" s="8">
        <f t="shared" si="1"/>
        <v>186.366799367</v>
      </c>
    </row>
    <row r="31" spans="2:13" ht="15.75" thickBot="1" x14ac:dyDescent="0.3">
      <c r="B31" s="12">
        <v>25</v>
      </c>
      <c r="C31" s="3" t="s">
        <v>33</v>
      </c>
      <c r="D31" s="4">
        <f>VLOOKUP(C31,[1]Agri!$B$7:$C$44,2,0)</f>
        <v>8203</v>
      </c>
      <c r="E31" s="5">
        <f>VLOOKUP(C31,[1]Agri!$B$7:$D$43,3,0)</f>
        <v>475.490892976</v>
      </c>
      <c r="F31" s="4">
        <f>VLOOKUP(C31,[1]Agri!$B$7:$E$45,4,0)</f>
        <v>20910</v>
      </c>
      <c r="G31" s="5">
        <f>VLOOKUP(C31,[1]Agri!$B$7:$F$46,5,0)</f>
        <v>103.081720519</v>
      </c>
      <c r="H31" s="4">
        <f>VLOOKUP(C31,[1]Agri!$B$7:$G$44,6,0)</f>
        <v>1</v>
      </c>
      <c r="I31" s="5">
        <f>VLOOKUP(C31,[1]Agri!$B$7:$H$45,7,0)</f>
        <v>0.94877327300000003</v>
      </c>
      <c r="J31" s="4">
        <f>VLOOKUP(C31,[1]Agri!$B$7:$I$44,8,0)</f>
        <v>55</v>
      </c>
      <c r="K31" s="5">
        <f>VLOOKUP(C31,[1]Agri!$B$7:$J$44,9,0)</f>
        <v>80.675890585999994</v>
      </c>
      <c r="L31" s="4">
        <f t="shared" si="0"/>
        <v>29169</v>
      </c>
      <c r="M31" s="8">
        <f t="shared" si="1"/>
        <v>660.19727735400011</v>
      </c>
    </row>
    <row r="32" spans="2:13" ht="15.75" thickBot="1" x14ac:dyDescent="0.3">
      <c r="B32" s="12"/>
      <c r="C32" s="3" t="s">
        <v>41</v>
      </c>
      <c r="D32" s="4">
        <f>VLOOKUP(C32,[1]Agri!$B$7:$C$44,2,0)</f>
        <v>258022</v>
      </c>
      <c r="E32" s="5">
        <f>VLOOKUP(C32,[1]Agri!$B$7:$D$43,3,0)</f>
        <v>19315.06474564</v>
      </c>
      <c r="F32" s="4">
        <f>VLOOKUP(C32,[1]Agri!$B$7:$E$45,4,0)</f>
        <v>550421</v>
      </c>
      <c r="G32" s="5">
        <f>VLOOKUP(C32,[1]Agri!$B$7:$F$46,5,0)</f>
        <v>9301.9831410210008</v>
      </c>
      <c r="H32" s="4">
        <f>VLOOKUP(C32,[1]Agri!$B$7:$G$44,6,0)</f>
        <v>382</v>
      </c>
      <c r="I32" s="5">
        <f>VLOOKUP(C32,[1]Agri!$B$7:$H$45,7,0)</f>
        <v>247.13425215400002</v>
      </c>
      <c r="J32" s="4">
        <f>VLOOKUP(C32,[1]Agri!$B$7:$I$44,8,0)</f>
        <v>7349</v>
      </c>
      <c r="K32" s="5">
        <f>VLOOKUP(C32,[1]Agri!$B$7:$J$44,9,0)</f>
        <v>5658.1066455499995</v>
      </c>
      <c r="L32" s="4">
        <f t="shared" si="0"/>
        <v>816174</v>
      </c>
      <c r="M32" s="8">
        <f t="shared" si="1"/>
        <v>34522.288784364995</v>
      </c>
    </row>
    <row r="33" spans="2:13" ht="15.75" thickBot="1" x14ac:dyDescent="0.3">
      <c r="B33" s="12">
        <v>26</v>
      </c>
      <c r="C33" s="3" t="s">
        <v>38</v>
      </c>
      <c r="D33" s="4">
        <f>VLOOKUP(C33,[1]Agri!$B$7:$C$44,2,0)</f>
        <v>160688</v>
      </c>
      <c r="E33" s="5">
        <f>VLOOKUP(C33,[1]Agri!$B$7:$D$43,3,0)</f>
        <v>6610.9174848419998</v>
      </c>
      <c r="F33" s="4">
        <f>VLOOKUP(C33,[1]Agri!$B$7:$E$45,4,0)</f>
        <v>159626</v>
      </c>
      <c r="G33" s="5">
        <f>VLOOKUP(C33,[1]Agri!$B$7:$F$46,5,0)</f>
        <v>1983.364421281</v>
      </c>
      <c r="H33" s="4">
        <f>VLOOKUP(C33,[1]Agri!$B$7:$G$44,6,0)</f>
        <v>930</v>
      </c>
      <c r="I33" s="5">
        <f>VLOOKUP(C33,[1]Agri!$B$7:$H$45,7,0)</f>
        <v>86.238216250999997</v>
      </c>
      <c r="J33" s="4">
        <f>VLOOKUP(C33,[1]Agri!$B$7:$I$44,8,0)</f>
        <v>107</v>
      </c>
      <c r="K33" s="5">
        <f>VLOOKUP(C33,[1]Agri!$B$7:$J$44,9,0)</f>
        <v>7.7403639889999996</v>
      </c>
      <c r="L33" s="4">
        <f t="shared" si="0"/>
        <v>321351</v>
      </c>
      <c r="M33" s="8">
        <f t="shared" si="1"/>
        <v>8688.2604863630004</v>
      </c>
    </row>
    <row r="34" spans="2:13" ht="15.75" thickBot="1" x14ac:dyDescent="0.3">
      <c r="B34" s="12"/>
      <c r="C34" s="3" t="s">
        <v>42</v>
      </c>
      <c r="D34" s="4">
        <f>VLOOKUP(C34,[1]Agri!$B$7:$C$44,2,0)</f>
        <v>160688</v>
      </c>
      <c r="E34" s="5">
        <f>VLOOKUP(C34,[1]Agri!$B$7:$D$43,3,0)</f>
        <v>6610.9174848419998</v>
      </c>
      <c r="F34" s="4">
        <f>VLOOKUP(C34,[1]Agri!$B$7:$E$45,4,0)</f>
        <v>159626</v>
      </c>
      <c r="G34" s="5">
        <f>VLOOKUP(C34,[1]Agri!$B$7:$F$46,5,0)</f>
        <v>1983.364421281</v>
      </c>
      <c r="H34" s="4">
        <f>VLOOKUP(C34,[1]Agri!$B$7:$G$44,6,0)</f>
        <v>930</v>
      </c>
      <c r="I34" s="5">
        <f>VLOOKUP(C34,[1]Agri!$B$7:$H$45,7,0)</f>
        <v>86.238216250999997</v>
      </c>
      <c r="J34" s="4">
        <f>VLOOKUP(C34,[1]Agri!$B$7:$I$44,8,0)</f>
        <v>107</v>
      </c>
      <c r="K34" s="5">
        <f>VLOOKUP(C34,[1]Agri!$B$7:$J$44,9,0)</f>
        <v>7.7403639889999996</v>
      </c>
      <c r="L34" s="4">
        <f t="shared" si="0"/>
        <v>321351</v>
      </c>
      <c r="M34" s="8">
        <f t="shared" si="1"/>
        <v>8688.2604863630004</v>
      </c>
    </row>
    <row r="35" spans="2:13" ht="15.75" thickBot="1" x14ac:dyDescent="0.3">
      <c r="B35" s="12">
        <v>27</v>
      </c>
      <c r="C35" s="3" t="s">
        <v>34</v>
      </c>
      <c r="D35" s="4">
        <f>VLOOKUP(C35,[1]Agri!$B$7:$C$44,2,0)</f>
        <v>0</v>
      </c>
      <c r="E35" s="5">
        <f>VLOOKUP(C35,[1]Agri!$B$7:$D$43,3,0)</f>
        <v>0</v>
      </c>
      <c r="F35" s="4">
        <f>VLOOKUP(C35,[1]Agri!$B$7:$E$45,4,0)</f>
        <v>8028</v>
      </c>
      <c r="G35" s="5">
        <f>VLOOKUP(C35,[1]Agri!$B$7:$F$46,5,0)</f>
        <v>279.09782719999998</v>
      </c>
      <c r="H35" s="4">
        <f>VLOOKUP(C35,[1]Agri!$B$7:$G$44,6,0)</f>
        <v>3</v>
      </c>
      <c r="I35" s="5">
        <f>VLOOKUP(C35,[1]Agri!$B$7:$H$45,7,0)</f>
        <v>0.88047260000000005</v>
      </c>
      <c r="J35" s="4">
        <f>VLOOKUP(C35,[1]Agri!$B$7:$I$44,8,0)</f>
        <v>400</v>
      </c>
      <c r="K35" s="5">
        <f>VLOOKUP(C35,[1]Agri!$B$7:$J$44,9,0)</f>
        <v>149.74669069999999</v>
      </c>
      <c r="L35" s="4">
        <f t="shared" si="0"/>
        <v>8431</v>
      </c>
      <c r="M35" s="8">
        <f t="shared" si="1"/>
        <v>429.72499049999999</v>
      </c>
    </row>
    <row r="36" spans="2:13" ht="15.75" thickBot="1" x14ac:dyDescent="0.3">
      <c r="B36" s="12">
        <v>28</v>
      </c>
      <c r="C36" s="3" t="s">
        <v>35</v>
      </c>
      <c r="D36" s="4">
        <f>VLOOKUP(C36,[1]Agri!$B$7:$C$44,2,0)</f>
        <v>19070</v>
      </c>
      <c r="E36" s="5">
        <f>VLOOKUP(C36,[1]Agri!$B$7:$D$43,3,0)</f>
        <v>1771.847793591</v>
      </c>
      <c r="F36" s="4">
        <f>VLOOKUP(C36,[1]Agri!$B$7:$E$45,4,0)</f>
        <v>0</v>
      </c>
      <c r="G36" s="5">
        <f>VLOOKUP(C36,[1]Agri!$B$7:$F$46,5,0)</f>
        <v>0</v>
      </c>
      <c r="H36" s="4">
        <f>VLOOKUP(C36,[1]Agri!$B$7:$G$44,6,0)</f>
        <v>0</v>
      </c>
      <c r="I36" s="5">
        <f>VLOOKUP(C36,[1]Agri!$B$7:$H$45,7,0)</f>
        <v>0</v>
      </c>
      <c r="J36" s="4">
        <f>VLOOKUP(C36,[1]Agri!$B$7:$I$44,8,0)</f>
        <v>11456</v>
      </c>
      <c r="K36" s="5">
        <f>VLOOKUP(C36,[1]Agri!$B$7:$J$44,9,0)</f>
        <v>435.928596674</v>
      </c>
      <c r="L36" s="4">
        <f t="shared" si="0"/>
        <v>30526</v>
      </c>
      <c r="M36" s="8">
        <f t="shared" si="1"/>
        <v>2207.7763902649999</v>
      </c>
    </row>
    <row r="37" spans="2:13" ht="15.75" thickBot="1" x14ac:dyDescent="0.3">
      <c r="B37" s="12">
        <v>29</v>
      </c>
      <c r="C37" s="3" t="s">
        <v>36</v>
      </c>
      <c r="D37" s="4">
        <f>VLOOKUP(C37,[1]Agri!$B$7:$C$44,2,0)</f>
        <v>0</v>
      </c>
      <c r="E37" s="5">
        <f>VLOOKUP(C37,[1]Agri!$B$7:$D$43,3,0)</f>
        <v>0</v>
      </c>
      <c r="F37" s="4">
        <f>VLOOKUP(C37,[1]Agri!$B$7:$E$45,4,0)</f>
        <v>11121</v>
      </c>
      <c r="G37" s="5">
        <f>VLOOKUP(C37,[1]Agri!$B$7:$F$46,5,0)</f>
        <v>35.2866055</v>
      </c>
      <c r="H37" s="4">
        <f>VLOOKUP(C37,[1]Agri!$B$7:$G$44,6,0)</f>
        <v>0</v>
      </c>
      <c r="I37" s="5">
        <f>VLOOKUP(C37,[1]Agri!$B$7:$H$45,7,0)</f>
        <v>0</v>
      </c>
      <c r="J37" s="4">
        <f>VLOOKUP(C37,[1]Agri!$B$7:$I$44,8,0)</f>
        <v>0</v>
      </c>
      <c r="K37" s="5">
        <f>VLOOKUP(C37,[1]Agri!$B$7:$J$44,9,0)</f>
        <v>0</v>
      </c>
      <c r="L37" s="4">
        <f t="shared" si="0"/>
        <v>11121</v>
      </c>
      <c r="M37" s="8">
        <f t="shared" si="1"/>
        <v>35.2866055</v>
      </c>
    </row>
    <row r="38" spans="2:13" ht="15.75" thickBot="1" x14ac:dyDescent="0.3">
      <c r="B38" s="12">
        <v>30</v>
      </c>
      <c r="C38" s="3" t="s">
        <v>37</v>
      </c>
      <c r="D38" s="4">
        <f>VLOOKUP(C38,[1]Agri!$B$7:$C$44,2,0)</f>
        <v>0</v>
      </c>
      <c r="E38" s="5">
        <f>VLOOKUP(C38,[1]Agri!$B$7:$D$43,3,0)</f>
        <v>0</v>
      </c>
      <c r="F38" s="4">
        <f>VLOOKUP(C38,[1]Agri!$B$7:$E$45,4,0)</f>
        <v>74690</v>
      </c>
      <c r="G38" s="5">
        <f>VLOOKUP(C38,[1]Agri!$B$7:$F$46,5,0)</f>
        <v>243.599680775</v>
      </c>
      <c r="H38" s="4">
        <f>VLOOKUP(C38,[1]Agri!$B$7:$G$44,6,0)</f>
        <v>0</v>
      </c>
      <c r="I38" s="5">
        <f>VLOOKUP(C38,[1]Agri!$B$7:$H$45,7,0)</f>
        <v>0</v>
      </c>
      <c r="J38" s="4">
        <f>VLOOKUP(C38,[1]Agri!$B$7:$I$44,8,0)</f>
        <v>0</v>
      </c>
      <c r="K38" s="5">
        <f>VLOOKUP(C38,[1]Agri!$B$7:$J$44,9,0)</f>
        <v>0</v>
      </c>
      <c r="L38" s="4">
        <f t="shared" si="0"/>
        <v>74690</v>
      </c>
      <c r="M38" s="8">
        <f t="shared" si="1"/>
        <v>243.599680775</v>
      </c>
    </row>
    <row r="39" spans="2:13" ht="17.25" customHeight="1" thickBot="1" x14ac:dyDescent="0.3">
      <c r="B39" s="12"/>
      <c r="C39" s="3" t="s">
        <v>43</v>
      </c>
      <c r="D39" s="4">
        <f>VLOOKUP(C39,[1]Agri!$B$7:$C$44,2,0)</f>
        <v>19070</v>
      </c>
      <c r="E39" s="5">
        <f>VLOOKUP(C39,[1]Agri!$B$7:$D$43,3,0)</f>
        <v>1771.847793591</v>
      </c>
      <c r="F39" s="4">
        <f>VLOOKUP(C39,[1]Agri!$B$7:$E$45,4,0)</f>
        <v>93839</v>
      </c>
      <c r="G39" s="5">
        <f>VLOOKUP(C39,[1]Agri!$B$7:$F$46,5,0)</f>
        <v>557.98411347499996</v>
      </c>
      <c r="H39" s="4">
        <f>VLOOKUP(C39,[1]Agri!$B$7:$G$44,6,0)</f>
        <v>3</v>
      </c>
      <c r="I39" s="5">
        <f>VLOOKUP(C39,[1]Agri!$B$7:$H$45,7,0)</f>
        <v>0.88047260000000005</v>
      </c>
      <c r="J39" s="4">
        <f>VLOOKUP(C39,[1]Agri!$B$7:$I$44,8,0)</f>
        <v>11856</v>
      </c>
      <c r="K39" s="5">
        <f>VLOOKUP(C39,[1]Agri!$B$7:$J$44,9,0)</f>
        <v>585.67528737399994</v>
      </c>
      <c r="L39" s="4">
        <f t="shared" si="0"/>
        <v>124768</v>
      </c>
      <c r="M39" s="8">
        <f t="shared" si="1"/>
        <v>2916.3876670399995</v>
      </c>
    </row>
    <row r="40" spans="2:13" ht="15.75" thickBot="1" x14ac:dyDescent="0.3">
      <c r="B40" s="12">
        <v>31</v>
      </c>
      <c r="C40" s="3" t="s">
        <v>39</v>
      </c>
      <c r="D40" s="4">
        <f>VLOOKUP(C40,[1]Agri!$B$7:$C$44,2,0)</f>
        <v>1072649</v>
      </c>
      <c r="E40" s="5">
        <f>VLOOKUP(C40,[1]Agri!$B$7:$D$43,3,0)</f>
        <v>7941.7705013089999</v>
      </c>
      <c r="F40" s="4">
        <f>VLOOKUP(C40,[1]Agri!$B$7:$E$45,4,0)</f>
        <v>93771</v>
      </c>
      <c r="G40" s="5">
        <f>VLOOKUP(C40,[1]Agri!$B$7:$F$46,5,0)</f>
        <v>818.273559869</v>
      </c>
      <c r="H40" s="4">
        <f>VLOOKUP(C40,[1]Agri!$B$7:$G$44,6,0)</f>
        <v>2013</v>
      </c>
      <c r="I40" s="5">
        <f>VLOOKUP(C40,[1]Agri!$B$7:$H$45,7,0)</f>
        <v>57.991810149999999</v>
      </c>
      <c r="J40" s="4">
        <f>VLOOKUP(C40,[1]Agri!$B$7:$I$44,8,0)</f>
        <v>29074</v>
      </c>
      <c r="K40" s="5">
        <f>VLOOKUP(C40,[1]Agri!$B$7:$J$44,9,0)</f>
        <v>151.07187659600001</v>
      </c>
      <c r="L40" s="4">
        <f t="shared" si="0"/>
        <v>1197507</v>
      </c>
      <c r="M40" s="8">
        <f t="shared" si="1"/>
        <v>8969.1077479239993</v>
      </c>
    </row>
    <row r="41" spans="2:13" ht="15.75" thickBot="1" x14ac:dyDescent="0.3">
      <c r="B41" s="12"/>
      <c r="C41" s="3" t="s">
        <v>44</v>
      </c>
      <c r="D41" s="4">
        <f>VLOOKUP(C41,[1]Agri!$B$7:$C$44,2,0)</f>
        <v>1072649</v>
      </c>
      <c r="E41" s="5">
        <f>VLOOKUP(C41,[1]Agri!$B$7:$D$43,3,0)</f>
        <v>7941.7705013089999</v>
      </c>
      <c r="F41" s="4">
        <f>VLOOKUP(C41,[1]Agri!$B$7:$E$45,4,0)</f>
        <v>93771</v>
      </c>
      <c r="G41" s="5">
        <f>VLOOKUP(C41,[1]Agri!$B$7:$F$46,5,0)</f>
        <v>818.273559869</v>
      </c>
      <c r="H41" s="4">
        <f>VLOOKUP(C41,[1]Agri!$B$7:$G$44,6,0)</f>
        <v>2013</v>
      </c>
      <c r="I41" s="5">
        <f>VLOOKUP(C41,[1]Agri!$B$7:$H$45,7,0)</f>
        <v>57.991810149999999</v>
      </c>
      <c r="J41" s="4">
        <f>VLOOKUP(C41,[1]Agri!$B$7:$I$44,8,0)</f>
        <v>29074</v>
      </c>
      <c r="K41" s="5">
        <f>VLOOKUP(C41,[1]Agri!$B$7:$J$44,9,0)</f>
        <v>151.07187659600001</v>
      </c>
      <c r="L41" s="4">
        <f t="shared" si="0"/>
        <v>1197507</v>
      </c>
      <c r="M41" s="8">
        <f t="shared" si="1"/>
        <v>8969.1077479239993</v>
      </c>
    </row>
    <row r="42" spans="2:13" ht="15.75" thickBot="1" x14ac:dyDescent="0.3">
      <c r="B42" s="12"/>
      <c r="C42" s="3" t="s">
        <v>45</v>
      </c>
      <c r="D42" s="4">
        <f>VLOOKUP(C42,[1]Agri!$B$7:$C$44,2,0)</f>
        <v>2506504</v>
      </c>
      <c r="E42" s="5">
        <f>VLOOKUP(C42,[1]Agri!$B$7:$D$43,3,0)</f>
        <v>67047.498773700005</v>
      </c>
      <c r="F42" s="4">
        <f>VLOOKUP(C42,[1]Agri!$B$7:$E$45,4,0)</f>
        <v>1184313</v>
      </c>
      <c r="G42" s="5">
        <f>VLOOKUP(C42,[1]Agri!$B$7:$F$46,5,0)</f>
        <v>20151.275267561999</v>
      </c>
      <c r="H42" s="4">
        <f>VLOOKUP(C42,[1]Agri!$B$7:$G$44,6,0)</f>
        <v>5980</v>
      </c>
      <c r="I42" s="5">
        <f>VLOOKUP(C42,[1]Agri!$B$7:$H$45,7,0)</f>
        <v>986.3656719569999</v>
      </c>
      <c r="J42" s="4">
        <f>VLOOKUP(C42,[1]Agri!$B$7:$I$44,8,0)</f>
        <v>69963</v>
      </c>
      <c r="K42" s="5">
        <f>VLOOKUP(C42,[1]Agri!$B$7:$J$44,9,0)</f>
        <v>11581.152533413999</v>
      </c>
      <c r="L42" s="4">
        <f t="shared" si="0"/>
        <v>3766760</v>
      </c>
      <c r="M42" s="8">
        <f t="shared" si="1"/>
        <v>99766.292246633006</v>
      </c>
    </row>
  </sheetData>
  <mergeCells count="8">
    <mergeCell ref="J4:K4"/>
    <mergeCell ref="L4:M4"/>
    <mergeCell ref="D2:M3"/>
    <mergeCell ref="B2:B5"/>
    <mergeCell ref="C2:C5"/>
    <mergeCell ref="D4:E4"/>
    <mergeCell ref="F4:G4"/>
    <mergeCell ref="H4:I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 Tanwer</dc:creator>
  <cp:lastModifiedBy>Ishan Mehra</cp:lastModifiedBy>
  <cp:lastPrinted>2024-11-05T09:28:01Z</cp:lastPrinted>
  <dcterms:created xsi:type="dcterms:W3CDTF">2024-08-03T12:01:17Z</dcterms:created>
  <dcterms:modified xsi:type="dcterms:W3CDTF">2024-11-05T09:28:09Z</dcterms:modified>
</cp:coreProperties>
</file>