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C:\Users\5147944\Desktop\170 slbc meeting\170TH SLBC MEETING FINAL\"/>
    </mc:Choice>
  </mc:AlternateContent>
  <xr:revisionPtr revIDLastSave="0" documentId="13_ncr:1_{1D06C75E-0D8A-4315-AE78-14B5292EEEAC}" xr6:coauthVersionLast="36" xr6:coauthVersionMax="36" xr10:uidLastSave="{00000000-0000-0000-0000-000000000000}"/>
  <bookViews>
    <workbookView xWindow="0" yWindow="0" windowWidth="23040" windowHeight="8790" xr2:uid="{00000000-000D-0000-FFFF-FFFF00000000}"/>
  </bookViews>
  <sheets>
    <sheet name="Annexure ACP District Wise  170" sheetId="1" r:id="rId1"/>
  </sheets>
  <externalReferences>
    <externalReference r:id="rId2"/>
    <externalReference r:id="rId3"/>
  </externalReferences>
  <definedNames>
    <definedName name="_xlnm.Print_Area" localSheetId="0">'Annexure ACP District Wise  170'!$A$1:$Q$67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5" i="1" l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J84" i="1"/>
  <c r="H84" i="1"/>
  <c r="L65" i="1"/>
  <c r="I65" i="1"/>
  <c r="F65" i="1"/>
  <c r="C65" i="1"/>
  <c r="M64" i="1"/>
  <c r="N64" i="1" s="1"/>
  <c r="J64" i="1"/>
  <c r="K64" i="1" s="1"/>
  <c r="G64" i="1"/>
  <c r="H64" i="1" s="1"/>
  <c r="D64" i="1"/>
  <c r="E64" i="1" s="1"/>
  <c r="M63" i="1"/>
  <c r="N63" i="1" s="1"/>
  <c r="J63" i="1"/>
  <c r="K63" i="1" s="1"/>
  <c r="G63" i="1"/>
  <c r="H63" i="1" s="1"/>
  <c r="D63" i="1"/>
  <c r="E63" i="1" s="1"/>
  <c r="M62" i="1"/>
  <c r="N62" i="1" s="1"/>
  <c r="J62" i="1"/>
  <c r="K62" i="1" s="1"/>
  <c r="G62" i="1"/>
  <c r="H62" i="1" s="1"/>
  <c r="D62" i="1"/>
  <c r="E62" i="1" s="1"/>
  <c r="M61" i="1"/>
  <c r="N61" i="1" s="1"/>
  <c r="K61" i="1"/>
  <c r="G61" i="1"/>
  <c r="H61" i="1" s="1"/>
  <c r="D61" i="1"/>
  <c r="E61" i="1" s="1"/>
  <c r="M60" i="1"/>
  <c r="N60" i="1" s="1"/>
  <c r="J60" i="1"/>
  <c r="K60" i="1" s="1"/>
  <c r="G60" i="1"/>
  <c r="H60" i="1" s="1"/>
  <c r="D60" i="1"/>
  <c r="E60" i="1" s="1"/>
  <c r="M59" i="1"/>
  <c r="N59" i="1" s="1"/>
  <c r="J59" i="1"/>
  <c r="K59" i="1" s="1"/>
  <c r="G59" i="1"/>
  <c r="H59" i="1" s="1"/>
  <c r="D59" i="1"/>
  <c r="E59" i="1" s="1"/>
  <c r="M58" i="1"/>
  <c r="N58" i="1" s="1"/>
  <c r="J58" i="1"/>
  <c r="K58" i="1" s="1"/>
  <c r="G58" i="1"/>
  <c r="H58" i="1" s="1"/>
  <c r="D58" i="1"/>
  <c r="E58" i="1" s="1"/>
  <c r="M57" i="1"/>
  <c r="N57" i="1" s="1"/>
  <c r="J57" i="1"/>
  <c r="K57" i="1" s="1"/>
  <c r="G57" i="1"/>
  <c r="H57" i="1" s="1"/>
  <c r="D57" i="1"/>
  <c r="E57" i="1" s="1"/>
  <c r="M56" i="1"/>
  <c r="N56" i="1" s="1"/>
  <c r="J56" i="1"/>
  <c r="K56" i="1" s="1"/>
  <c r="G56" i="1"/>
  <c r="H56" i="1" s="1"/>
  <c r="D56" i="1"/>
  <c r="E56" i="1" s="1"/>
  <c r="M55" i="1"/>
  <c r="N55" i="1" s="1"/>
  <c r="J55" i="1"/>
  <c r="K55" i="1" s="1"/>
  <c r="G55" i="1"/>
  <c r="H55" i="1" s="1"/>
  <c r="D55" i="1"/>
  <c r="E55" i="1" s="1"/>
  <c r="M54" i="1"/>
  <c r="N54" i="1" s="1"/>
  <c r="J54" i="1"/>
  <c r="K54" i="1" s="1"/>
  <c r="G54" i="1"/>
  <c r="H54" i="1" s="1"/>
  <c r="D54" i="1"/>
  <c r="E54" i="1" s="1"/>
  <c r="M53" i="1"/>
  <c r="N53" i="1" s="1"/>
  <c r="J53" i="1"/>
  <c r="K53" i="1" s="1"/>
  <c r="G53" i="1"/>
  <c r="H53" i="1" s="1"/>
  <c r="D53" i="1"/>
  <c r="E53" i="1" s="1"/>
  <c r="M52" i="1"/>
  <c r="N52" i="1" s="1"/>
  <c r="J52" i="1"/>
  <c r="K52" i="1" s="1"/>
  <c r="G52" i="1"/>
  <c r="H52" i="1" s="1"/>
  <c r="D52" i="1"/>
  <c r="E52" i="1" s="1"/>
  <c r="M51" i="1"/>
  <c r="N51" i="1" s="1"/>
  <c r="J51" i="1"/>
  <c r="K51" i="1" s="1"/>
  <c r="G51" i="1"/>
  <c r="H51" i="1" s="1"/>
  <c r="D51" i="1"/>
  <c r="E51" i="1" s="1"/>
  <c r="M50" i="1"/>
  <c r="N50" i="1" s="1"/>
  <c r="J50" i="1"/>
  <c r="K50" i="1" s="1"/>
  <c r="G50" i="1"/>
  <c r="H50" i="1" s="1"/>
  <c r="D50" i="1"/>
  <c r="E50" i="1" s="1"/>
  <c r="M49" i="1"/>
  <c r="N49" i="1" s="1"/>
  <c r="J49" i="1"/>
  <c r="K49" i="1" s="1"/>
  <c r="G49" i="1"/>
  <c r="H49" i="1" s="1"/>
  <c r="D49" i="1"/>
  <c r="E49" i="1" s="1"/>
  <c r="M48" i="1"/>
  <c r="N48" i="1" s="1"/>
  <c r="J48" i="1"/>
  <c r="K48" i="1" s="1"/>
  <c r="G48" i="1"/>
  <c r="H48" i="1" s="1"/>
  <c r="D48" i="1"/>
  <c r="E48" i="1" s="1"/>
  <c r="M47" i="1"/>
  <c r="N47" i="1" s="1"/>
  <c r="J47" i="1"/>
  <c r="K47" i="1" s="1"/>
  <c r="G47" i="1"/>
  <c r="H47" i="1" s="1"/>
  <c r="D47" i="1"/>
  <c r="E47" i="1" s="1"/>
  <c r="M46" i="1"/>
  <c r="N46" i="1" s="1"/>
  <c r="J46" i="1"/>
  <c r="K46" i="1" s="1"/>
  <c r="G46" i="1"/>
  <c r="H46" i="1" s="1"/>
  <c r="D46" i="1"/>
  <c r="E46" i="1" s="1"/>
  <c r="M45" i="1"/>
  <c r="N45" i="1" s="1"/>
  <c r="J45" i="1"/>
  <c r="K45" i="1" s="1"/>
  <c r="G45" i="1"/>
  <c r="H45" i="1" s="1"/>
  <c r="D45" i="1"/>
  <c r="E45" i="1" s="1"/>
  <c r="M44" i="1"/>
  <c r="N44" i="1" s="1"/>
  <c r="J44" i="1"/>
  <c r="K44" i="1" s="1"/>
  <c r="G44" i="1"/>
  <c r="H44" i="1" s="1"/>
  <c r="D44" i="1"/>
  <c r="E44" i="1" s="1"/>
  <c r="M43" i="1"/>
  <c r="J43" i="1"/>
  <c r="G43" i="1"/>
  <c r="D43" i="1"/>
  <c r="J65" i="1" l="1"/>
  <c r="K65" i="1" s="1"/>
  <c r="K43" i="1"/>
  <c r="D65" i="1"/>
  <c r="E65" i="1" s="1"/>
  <c r="E43" i="1"/>
  <c r="M65" i="1"/>
  <c r="N65" i="1" s="1"/>
  <c r="N43" i="1"/>
  <c r="H43" i="1"/>
  <c r="G65" i="1"/>
  <c r="H65" i="1" s="1"/>
</calcChain>
</file>

<file path=xl/sharedStrings.xml><?xml version="1.0" encoding="utf-8"?>
<sst xmlns="http://schemas.openxmlformats.org/spreadsheetml/2006/main" count="93" uniqueCount="43">
  <si>
    <t>PUNJAB</t>
  </si>
  <si>
    <t>No. in actuals,     Amount in cr</t>
  </si>
  <si>
    <t>District</t>
  </si>
  <si>
    <t>Agriculture &amp; Allied Activities</t>
  </si>
  <si>
    <t xml:space="preserve">MSMEs (Micro, Small &amp; Medium Enterprises) [Manufacturing + Services] </t>
  </si>
  <si>
    <t xml:space="preserve">Other Priority Sector </t>
  </si>
  <si>
    <t>Total Priority Sector (1+2+3)</t>
  </si>
  <si>
    <t>Non Priority Sector</t>
  </si>
  <si>
    <t>Target</t>
  </si>
  <si>
    <t>Achievement</t>
  </si>
  <si>
    <t>% age Achievement</t>
  </si>
  <si>
    <t>AMRITSAR</t>
  </si>
  <si>
    <t>BARNALA</t>
  </si>
  <si>
    <t>BATHINDA</t>
  </si>
  <si>
    <t>FARIDKOT</t>
  </si>
  <si>
    <t>FATEHGARH SAHIB</t>
  </si>
  <si>
    <t>FAZILKA</t>
  </si>
  <si>
    <t>FEROZEPUR</t>
  </si>
  <si>
    <t>GURDASPUR</t>
  </si>
  <si>
    <t>HOSHIARPUR</t>
  </si>
  <si>
    <t>JALANDHAR</t>
  </si>
  <si>
    <t>KAPURTHALA</t>
  </si>
  <si>
    <t>LUDHIANA</t>
  </si>
  <si>
    <t>MANSA</t>
  </si>
  <si>
    <t>MOGA</t>
  </si>
  <si>
    <t>MUKTSAR SAHIB</t>
  </si>
  <si>
    <t>PATHANKOT</t>
  </si>
  <si>
    <t>PATIALA</t>
  </si>
  <si>
    <t>RUPNAGAR</t>
  </si>
  <si>
    <t>SANGRUR</t>
  </si>
  <si>
    <t>SAS NAGAR</t>
  </si>
  <si>
    <t>SBS NAGAR</t>
  </si>
  <si>
    <t xml:space="preserve">TARN TARAN </t>
  </si>
  <si>
    <t>MALERKOTLA</t>
  </si>
  <si>
    <t>TOTAL</t>
  </si>
  <si>
    <t>SLBC Punjab</t>
  </si>
  <si>
    <t xml:space="preserve"> DISTRICT WISE ACHIEVEMENTS VIS A VIS TARGETS  UNDER ANNUAL CREDIT PLAN 2020-21 UPTO JUNE 2020</t>
  </si>
  <si>
    <t>No. in actuals,     Amount in thousands</t>
  </si>
  <si>
    <t>% age Achivement</t>
  </si>
  <si>
    <t>MUKATSAR</t>
  </si>
  <si>
    <t>ROPAR</t>
  </si>
  <si>
    <t xml:space="preserve"> DISTRICT WISE ACHIEVEMENTS VIS A VIS TARGETS  UNDER ANNUAL CREDIT PLAN 2024-25 UPTO SEPTEMBER 2024</t>
  </si>
  <si>
    <t>Annexure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</si>
</sst>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ahoma"/>
      <family val="2"/>
    </font>
    <font>
      <b/>
      <sz val="16"/>
      <name val="Tahoma"/>
      <family val="2"/>
    </font>
    <font>
      <sz val="11"/>
      <color theme="1"/>
      <name val="Tahoma"/>
      <family val="2"/>
    </font>
    <font>
      <sz val="11"/>
      <color indexed="8"/>
      <name val="Calibri"/>
      <family val="2"/>
    </font>
    <font>
      <b/>
      <sz val="20"/>
      <name val="Tahoma"/>
      <family val="2"/>
      <charset val="1"/>
    </font>
    <font>
      <b/>
      <sz val="14"/>
      <name val="Tahoma"/>
      <family val="2"/>
      <charset val="1"/>
    </font>
    <font>
      <b/>
      <sz val="18"/>
      <name val="Tahoma"/>
      <family val="2"/>
      <charset val="1"/>
    </font>
    <font>
      <b/>
      <sz val="16"/>
      <name val="Tahoma"/>
      <family val="2"/>
      <charset val="1"/>
    </font>
    <font>
      <b/>
      <sz val="12"/>
      <name val="Tahoma"/>
      <family val="2"/>
      <charset val="1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indexed="8"/>
      <name val="Tahoma"/>
      <family val="2"/>
      <charset val="1"/>
    </font>
    <font>
      <b/>
      <sz val="14"/>
      <color indexed="10"/>
      <name val="Tahoma"/>
      <family val="2"/>
      <charset val="1"/>
    </font>
    <font>
      <b/>
      <sz val="18"/>
      <color indexed="8"/>
      <name val="Tahoma"/>
      <family val="2"/>
      <charset val="1"/>
    </font>
    <font>
      <b/>
      <sz val="16"/>
      <color indexed="8"/>
      <name val="Tahoma"/>
      <family val="2"/>
      <charset val="1"/>
    </font>
    <font>
      <b/>
      <sz val="12"/>
      <color indexed="8"/>
      <name val="Tahoma"/>
      <family val="2"/>
      <charset val="1"/>
    </font>
    <font>
      <b/>
      <sz val="11"/>
      <color indexed="8"/>
      <name val="Tahoma"/>
      <family val="2"/>
      <charset val="1"/>
    </font>
    <font>
      <sz val="11"/>
      <color indexed="8"/>
      <name val="Tahoma"/>
      <family val="2"/>
      <charset val="1"/>
    </font>
    <font>
      <b/>
      <sz val="14"/>
      <color theme="1"/>
      <name val="Tahoma"/>
      <family val="2"/>
    </font>
    <font>
      <sz val="14"/>
      <name val="Calibri"/>
      <family val="2"/>
      <charset val="1"/>
    </font>
    <font>
      <sz val="16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b/>
      <sz val="14"/>
      <color indexed="8"/>
      <name val="Calibri"/>
      <family val="2"/>
      <charset val="1"/>
    </font>
    <font>
      <b/>
      <sz val="14"/>
      <color indexed="8"/>
      <name val="Tahoma"/>
      <family val="2"/>
      <charset val="1"/>
    </font>
    <font>
      <b/>
      <sz val="14"/>
      <color theme="1"/>
      <name val="Tahoma"/>
      <family val="2"/>
      <charset val="1"/>
    </font>
    <font>
      <sz val="14"/>
      <color theme="1"/>
      <name val="Calibri"/>
      <family val="2"/>
      <charset val="1"/>
    </font>
    <font>
      <b/>
      <sz val="2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141">
    <xf numFmtId="0" fontId="0" fillId="0" borderId="0" xfId="0"/>
    <xf numFmtId="0" fontId="3" fillId="0" borderId="0" xfId="0" applyFont="1" applyFill="1"/>
    <xf numFmtId="0" fontId="5" fillId="0" borderId="0" xfId="0" applyFont="1"/>
    <xf numFmtId="0" fontId="12" fillId="0" borderId="19" xfId="2" applyFont="1" applyFill="1" applyBorder="1" applyAlignment="1">
      <alignment horizontal="center" vertical="center" wrapText="1"/>
    </xf>
    <xf numFmtId="0" fontId="12" fillId="0" borderId="20" xfId="2" applyFont="1" applyFill="1" applyBorder="1" applyAlignment="1">
      <alignment horizontal="center" vertical="center" wrapText="1"/>
    </xf>
    <xf numFmtId="0" fontId="12" fillId="0" borderId="21" xfId="2" applyFont="1" applyFill="1" applyBorder="1" applyAlignment="1">
      <alignment horizontal="center" vertical="center" wrapText="1"/>
    </xf>
    <xf numFmtId="0" fontId="12" fillId="0" borderId="22" xfId="2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0" xfId="0" applyFill="1"/>
    <xf numFmtId="0" fontId="2" fillId="0" borderId="0" xfId="0" applyFont="1"/>
    <xf numFmtId="0" fontId="13" fillId="0" borderId="0" xfId="0" applyFont="1" applyFill="1"/>
    <xf numFmtId="0" fontId="14" fillId="0" borderId="0" xfId="0" applyFont="1" applyFill="1"/>
    <xf numFmtId="0" fontId="0" fillId="0" borderId="0" xfId="0" applyFont="1" applyFill="1"/>
    <xf numFmtId="0" fontId="0" fillId="0" borderId="0" xfId="0" applyFont="1"/>
    <xf numFmtId="0" fontId="21" fillId="0" borderId="41" xfId="2" applyFont="1" applyFill="1" applyBorder="1" applyAlignment="1">
      <alignment horizontal="center" vertical="center" wrapText="1"/>
    </xf>
    <xf numFmtId="0" fontId="22" fillId="0" borderId="41" xfId="2" applyFont="1" applyFill="1" applyBorder="1" applyAlignment="1">
      <alignment horizontal="center" vertical="center" wrapText="1"/>
    </xf>
    <xf numFmtId="0" fontId="23" fillId="2" borderId="9" xfId="0" applyFont="1" applyFill="1" applyBorder="1"/>
    <xf numFmtId="1" fontId="24" fillId="0" borderId="5" xfId="2" applyNumberFormat="1" applyFont="1" applyFill="1" applyBorder="1" applyAlignment="1">
      <alignment horizontal="right"/>
    </xf>
    <xf numFmtId="1" fontId="24" fillId="0" borderId="6" xfId="2" applyNumberFormat="1" applyFont="1" applyFill="1" applyBorder="1" applyAlignment="1">
      <alignment horizontal="right"/>
    </xf>
    <xf numFmtId="9" fontId="24" fillId="0" borderId="42" xfId="1" applyFont="1" applyFill="1" applyBorder="1" applyAlignment="1">
      <alignment horizontal="right"/>
    </xf>
    <xf numFmtId="1" fontId="25" fillId="0" borderId="43" xfId="0" applyNumberFormat="1" applyFont="1" applyFill="1" applyBorder="1" applyAlignment="1">
      <alignment horizontal="right"/>
    </xf>
    <xf numFmtId="1" fontId="20" fillId="0" borderId="6" xfId="2" applyNumberFormat="1" applyFont="1" applyFill="1" applyBorder="1" applyAlignment="1">
      <alignment horizontal="right"/>
    </xf>
    <xf numFmtId="9" fontId="24" fillId="0" borderId="7" xfId="1" applyFont="1" applyFill="1" applyBorder="1" applyAlignment="1">
      <alignment horizontal="right"/>
    </xf>
    <xf numFmtId="1" fontId="26" fillId="0" borderId="43" xfId="0" applyNumberFormat="1" applyFont="1" applyFill="1" applyBorder="1" applyAlignment="1">
      <alignment horizontal="right"/>
    </xf>
    <xf numFmtId="1" fontId="27" fillId="0" borderId="6" xfId="2" applyNumberFormat="1" applyFont="1" applyFill="1" applyBorder="1" applyAlignment="1">
      <alignment horizontal="right"/>
    </xf>
    <xf numFmtId="1" fontId="28" fillId="2" borderId="5" xfId="2" applyNumberFormat="1" applyFont="1" applyFill="1" applyBorder="1" applyAlignment="1">
      <alignment horizontal="right" wrapText="1"/>
    </xf>
    <xf numFmtId="9" fontId="24" fillId="2" borderId="7" xfId="1" applyFont="1" applyFill="1" applyBorder="1" applyAlignment="1">
      <alignment horizontal="right"/>
    </xf>
    <xf numFmtId="1" fontId="24" fillId="0" borderId="44" xfId="2" applyNumberFormat="1" applyFont="1" applyFill="1" applyBorder="1" applyAlignment="1">
      <alignment horizontal="right"/>
    </xf>
    <xf numFmtId="1" fontId="24" fillId="0" borderId="43" xfId="2" applyNumberFormat="1" applyFont="1" applyFill="1" applyBorder="1" applyAlignment="1">
      <alignment horizontal="right"/>
    </xf>
    <xf numFmtId="1" fontId="20" fillId="0" borderId="43" xfId="2" applyNumberFormat="1" applyFont="1" applyFill="1" applyBorder="1" applyAlignment="1">
      <alignment horizontal="right"/>
    </xf>
    <xf numFmtId="1" fontId="27" fillId="0" borderId="43" xfId="2" applyNumberFormat="1" applyFont="1" applyFill="1" applyBorder="1" applyAlignment="1">
      <alignment horizontal="right"/>
    </xf>
    <xf numFmtId="1" fontId="24" fillId="0" borderId="10" xfId="2" applyNumberFormat="1" applyFont="1" applyFill="1" applyBorder="1" applyAlignment="1">
      <alignment horizontal="right"/>
    </xf>
    <xf numFmtId="1" fontId="24" fillId="0" borderId="11" xfId="2" applyNumberFormat="1" applyFont="1" applyFill="1" applyBorder="1" applyAlignment="1">
      <alignment horizontal="right"/>
    </xf>
    <xf numFmtId="1" fontId="20" fillId="0" borderId="11" xfId="2" applyNumberFormat="1" applyFont="1" applyFill="1" applyBorder="1" applyAlignment="1">
      <alignment horizontal="right"/>
    </xf>
    <xf numFmtId="1" fontId="27" fillId="0" borderId="11" xfId="2" applyNumberFormat="1" applyFont="1" applyFill="1" applyBorder="1" applyAlignment="1">
      <alignment horizontal="right"/>
    </xf>
    <xf numFmtId="1" fontId="28" fillId="2" borderId="45" xfId="2" applyNumberFormat="1" applyFont="1" applyFill="1" applyBorder="1" applyAlignment="1">
      <alignment horizontal="right" wrapText="1"/>
    </xf>
    <xf numFmtId="0" fontId="0" fillId="2" borderId="0" xfId="0" applyFont="1" applyFill="1"/>
    <xf numFmtId="1" fontId="29" fillId="0" borderId="43" xfId="2" applyNumberFormat="1" applyFont="1" applyFill="1" applyBorder="1" applyAlignment="1">
      <alignment horizontal="right"/>
    </xf>
    <xf numFmtId="9" fontId="30" fillId="0" borderId="7" xfId="1" applyFont="1" applyFill="1" applyBorder="1" applyAlignment="1">
      <alignment horizontal="right"/>
    </xf>
    <xf numFmtId="1" fontId="20" fillId="0" borderId="46" xfId="2" applyNumberFormat="1" applyFont="1" applyFill="1" applyBorder="1" applyAlignment="1">
      <alignment horizontal="center"/>
    </xf>
    <xf numFmtId="1" fontId="29" fillId="2" borderId="45" xfId="2" applyNumberFormat="1" applyFont="1" applyFill="1" applyBorder="1" applyAlignment="1">
      <alignment horizontal="right" wrapText="1"/>
    </xf>
    <xf numFmtId="9" fontId="30" fillId="2" borderId="7" xfId="1" applyFont="1" applyFill="1" applyBorder="1" applyAlignment="1">
      <alignment horizontal="right"/>
    </xf>
    <xf numFmtId="1" fontId="24" fillId="0" borderId="24" xfId="2" applyNumberFormat="1" applyFont="1" applyFill="1" applyBorder="1" applyAlignment="1">
      <alignment horizontal="right"/>
    </xf>
    <xf numFmtId="1" fontId="24" fillId="0" borderId="25" xfId="2" applyNumberFormat="1" applyFont="1" applyFill="1" applyBorder="1" applyAlignment="1">
      <alignment horizontal="right"/>
    </xf>
    <xf numFmtId="1" fontId="20" fillId="0" borderId="25" xfId="2" applyNumberFormat="1" applyFont="1" applyFill="1" applyBorder="1" applyAlignment="1">
      <alignment horizontal="right"/>
    </xf>
    <xf numFmtId="1" fontId="27" fillId="0" borderId="25" xfId="2" applyNumberFormat="1" applyFont="1" applyFill="1" applyBorder="1" applyAlignment="1">
      <alignment horizontal="right"/>
    </xf>
    <xf numFmtId="1" fontId="28" fillId="2" borderId="24" xfId="2" applyNumberFormat="1" applyFont="1" applyFill="1" applyBorder="1" applyAlignment="1">
      <alignment horizontal="right" wrapText="1"/>
    </xf>
    <xf numFmtId="0" fontId="23" fillId="2" borderId="28" xfId="0" applyFont="1" applyFill="1" applyBorder="1"/>
    <xf numFmtId="9" fontId="24" fillId="0" borderId="47" xfId="1" applyFont="1" applyFill="1" applyBorder="1" applyAlignment="1">
      <alignment horizontal="right"/>
    </xf>
    <xf numFmtId="1" fontId="25" fillId="0" borderId="11" xfId="0" applyNumberFormat="1" applyFont="1" applyFill="1" applyBorder="1" applyAlignment="1">
      <alignment horizontal="right"/>
    </xf>
    <xf numFmtId="9" fontId="24" fillId="0" borderId="48" xfId="1" applyFont="1" applyFill="1" applyBorder="1" applyAlignment="1">
      <alignment horizontal="right"/>
    </xf>
    <xf numFmtId="1" fontId="26" fillId="0" borderId="11" xfId="0" applyNumberFormat="1" applyFont="1" applyFill="1" applyBorder="1" applyAlignment="1">
      <alignment horizontal="right"/>
    </xf>
    <xf numFmtId="9" fontId="24" fillId="2" borderId="48" xfId="1" applyFont="1" applyFill="1" applyBorder="1" applyAlignment="1">
      <alignment horizontal="right"/>
    </xf>
    <xf numFmtId="0" fontId="23" fillId="2" borderId="49" xfId="0" applyFont="1" applyFill="1" applyBorder="1"/>
    <xf numFmtId="9" fontId="24" fillId="0" borderId="49" xfId="1" applyFont="1" applyFill="1" applyBorder="1" applyAlignment="1">
      <alignment horizontal="right"/>
    </xf>
    <xf numFmtId="9" fontId="24" fillId="0" borderId="50" xfId="1" applyFont="1" applyFill="1" applyBorder="1" applyAlignment="1">
      <alignment horizontal="right"/>
    </xf>
    <xf numFmtId="1" fontId="24" fillId="2" borderId="44" xfId="2" applyNumberFormat="1" applyFont="1" applyFill="1" applyBorder="1" applyAlignment="1">
      <alignment horizontal="right"/>
    </xf>
    <xf numFmtId="9" fontId="24" fillId="2" borderId="43" xfId="1" applyFont="1" applyFill="1" applyBorder="1" applyAlignment="1">
      <alignment horizontal="right"/>
    </xf>
    <xf numFmtId="0" fontId="0" fillId="2" borderId="0" xfId="0" applyFill="1" applyBorder="1"/>
    <xf numFmtId="0" fontId="0" fillId="0" borderId="0" xfId="0" applyFill="1" applyBorder="1"/>
    <xf numFmtId="0" fontId="23" fillId="0" borderId="0" xfId="0" applyFont="1" applyFill="1" applyBorder="1"/>
    <xf numFmtId="1" fontId="24" fillId="0" borderId="0" xfId="2" applyNumberFormat="1" applyFont="1" applyFill="1" applyBorder="1" applyAlignment="1">
      <alignment horizontal="right"/>
    </xf>
    <xf numFmtId="1" fontId="25" fillId="0" borderId="0" xfId="0" applyNumberFormat="1" applyFont="1" applyFill="1" applyBorder="1" applyAlignment="1">
      <alignment horizontal="right"/>
    </xf>
    <xf numFmtId="1" fontId="20" fillId="0" borderId="0" xfId="2" applyNumberFormat="1" applyFont="1" applyFill="1" applyBorder="1" applyAlignment="1">
      <alignment horizontal="right"/>
    </xf>
    <xf numFmtId="1" fontId="26" fillId="0" borderId="0" xfId="0" applyNumberFormat="1" applyFont="1" applyFill="1" applyBorder="1" applyAlignment="1">
      <alignment horizontal="right"/>
    </xf>
    <xf numFmtId="1" fontId="27" fillId="0" borderId="0" xfId="2" applyNumberFormat="1" applyFont="1" applyFill="1" applyBorder="1" applyAlignment="1">
      <alignment horizontal="right"/>
    </xf>
    <xf numFmtId="1" fontId="24" fillId="2" borderId="0" xfId="2" applyNumberFormat="1" applyFont="1" applyFill="1" applyBorder="1" applyAlignment="1">
      <alignment horizontal="right"/>
    </xf>
    <xf numFmtId="1" fontId="26" fillId="2" borderId="0" xfId="0" applyNumberFormat="1" applyFont="1" applyFill="1" applyBorder="1" applyAlignment="1">
      <alignment horizontal="right"/>
    </xf>
    <xf numFmtId="1" fontId="28" fillId="2" borderId="0" xfId="2" applyNumberFormat="1" applyFont="1" applyFill="1" applyBorder="1" applyAlignment="1">
      <alignment horizontal="right" wrapText="1"/>
    </xf>
    <xf numFmtId="0" fontId="0" fillId="0" borderId="0" xfId="0" applyBorder="1"/>
    <xf numFmtId="1" fontId="28" fillId="0" borderId="43" xfId="2" applyNumberFormat="1" applyFont="1" applyFill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Border="1"/>
    <xf numFmtId="1" fontId="22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Border="1" applyAlignment="1">
      <alignment horizontal="center"/>
    </xf>
    <xf numFmtId="1" fontId="0" fillId="0" borderId="0" xfId="0" applyNumberFormat="1" applyFont="1" applyFill="1" applyBorder="1"/>
    <xf numFmtId="1" fontId="0" fillId="0" borderId="0" xfId="0" applyNumberFormat="1" applyFill="1" applyBorder="1"/>
    <xf numFmtId="1" fontId="0" fillId="0" borderId="0" xfId="0" applyNumberFormat="1" applyBorder="1"/>
    <xf numFmtId="0" fontId="4" fillId="0" borderId="23" xfId="0" applyFont="1" applyFill="1" applyBorder="1"/>
    <xf numFmtId="0" fontId="4" fillId="0" borderId="9" xfId="0" applyFont="1" applyFill="1" applyBorder="1"/>
    <xf numFmtId="0" fontId="4" fillId="0" borderId="28" xfId="0" applyFont="1" applyFill="1" applyBorder="1"/>
    <xf numFmtId="0" fontId="4" fillId="0" borderId="1" xfId="0" applyFont="1" applyFill="1" applyBorder="1"/>
    <xf numFmtId="1" fontId="31" fillId="0" borderId="24" xfId="2" applyNumberFormat="1" applyFont="1" applyFill="1" applyBorder="1" applyAlignment="1">
      <alignment horizontal="right"/>
    </xf>
    <xf numFmtId="1" fontId="31" fillId="0" borderId="25" xfId="2" applyNumberFormat="1" applyFont="1" applyFill="1" applyBorder="1" applyAlignment="1">
      <alignment horizontal="right"/>
    </xf>
    <xf numFmtId="9" fontId="31" fillId="0" borderId="26" xfId="1" applyFont="1" applyFill="1" applyBorder="1" applyAlignment="1">
      <alignment horizontal="right"/>
    </xf>
    <xf numFmtId="1" fontId="31" fillId="0" borderId="27" xfId="2" applyNumberFormat="1" applyFont="1" applyFill="1" applyBorder="1" applyAlignment="1">
      <alignment horizontal="right"/>
    </xf>
    <xf numFmtId="1" fontId="31" fillId="0" borderId="51" xfId="2" applyNumberFormat="1" applyFont="1" applyFill="1" applyBorder="1" applyAlignment="1">
      <alignment horizontal="right"/>
    </xf>
    <xf numFmtId="1" fontId="31" fillId="0" borderId="31" xfId="2" applyNumberFormat="1" applyFont="1" applyFill="1" applyBorder="1" applyAlignment="1">
      <alignment horizontal="right"/>
    </xf>
    <xf numFmtId="9" fontId="31" fillId="0" borderId="29" xfId="1" applyFont="1" applyFill="1" applyBorder="1" applyAlignment="1">
      <alignment horizontal="right"/>
    </xf>
    <xf numFmtId="1" fontId="31" fillId="0" borderId="30" xfId="2" applyNumberFormat="1" applyFont="1" applyFill="1" applyBorder="1" applyAlignment="1">
      <alignment horizontal="right"/>
    </xf>
    <xf numFmtId="1" fontId="31" fillId="0" borderId="14" xfId="2" applyNumberFormat="1" applyFont="1" applyFill="1" applyBorder="1" applyAlignment="1">
      <alignment horizontal="right"/>
    </xf>
    <xf numFmtId="1" fontId="31" fillId="0" borderId="15" xfId="2" applyNumberFormat="1" applyFont="1" applyFill="1" applyBorder="1" applyAlignment="1">
      <alignment horizontal="right"/>
    </xf>
    <xf numFmtId="9" fontId="31" fillId="0" borderId="16" xfId="1" applyFont="1" applyFill="1" applyBorder="1" applyAlignment="1">
      <alignment horizontal="right"/>
    </xf>
    <xf numFmtId="1" fontId="0" fillId="0" borderId="0" xfId="0" applyNumberFormat="1" applyFill="1"/>
    <xf numFmtId="0" fontId="8" fillId="0" borderId="1" xfId="2" applyFont="1" applyFill="1" applyBorder="1" applyAlignment="1">
      <alignment horizontal="center"/>
    </xf>
    <xf numFmtId="0" fontId="8" fillId="0" borderId="2" xfId="2" applyFont="1" applyFill="1" applyBorder="1" applyAlignment="1">
      <alignment horizontal="center"/>
    </xf>
    <xf numFmtId="0" fontId="8" fillId="0" borderId="3" xfId="2" applyFont="1" applyFill="1" applyBorder="1" applyAlignment="1">
      <alignment horizontal="center"/>
    </xf>
    <xf numFmtId="0" fontId="9" fillId="0" borderId="4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1" fillId="0" borderId="14" xfId="2" applyFont="1" applyFill="1" applyBorder="1" applyAlignment="1">
      <alignment horizontal="center" vertical="center" wrapText="1"/>
    </xf>
    <xf numFmtId="0" fontId="11" fillId="0" borderId="15" xfId="2" applyFont="1" applyFill="1" applyBorder="1" applyAlignment="1">
      <alignment horizontal="center" vertical="center" wrapText="1"/>
    </xf>
    <xf numFmtId="0" fontId="11" fillId="0" borderId="16" xfId="2" applyFont="1" applyFill="1" applyBorder="1" applyAlignment="1">
      <alignment horizontal="center" vertical="center" wrapText="1"/>
    </xf>
    <xf numFmtId="0" fontId="11" fillId="0" borderId="17" xfId="2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 vertical="center"/>
    </xf>
    <xf numFmtId="0" fontId="20" fillId="0" borderId="1" xfId="2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20" fillId="0" borderId="3" xfId="2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/>
    </xf>
    <xf numFmtId="0" fontId="16" fillId="3" borderId="2" xfId="2" applyFont="1" applyFill="1" applyBorder="1" applyAlignment="1">
      <alignment horizontal="center"/>
    </xf>
    <xf numFmtId="0" fontId="16" fillId="3" borderId="3" xfId="2" applyFont="1" applyFill="1" applyBorder="1" applyAlignment="1">
      <alignment horizontal="center"/>
    </xf>
    <xf numFmtId="0" fontId="17" fillId="0" borderId="1" xfId="2" applyFont="1" applyFill="1" applyBorder="1" applyAlignment="1">
      <alignment horizontal="center"/>
    </xf>
    <xf numFmtId="0" fontId="17" fillId="0" borderId="2" xfId="2" applyFont="1" applyFill="1" applyBorder="1" applyAlignment="1">
      <alignment horizontal="center"/>
    </xf>
    <xf numFmtId="0" fontId="17" fillId="0" borderId="3" xfId="2" applyFont="1" applyFill="1" applyBorder="1" applyAlignment="1">
      <alignment horizontal="center"/>
    </xf>
    <xf numFmtId="0" fontId="18" fillId="0" borderId="32" xfId="2" applyFont="1" applyFill="1" applyBorder="1" applyAlignment="1">
      <alignment horizontal="center" vertical="center" wrapText="1"/>
    </xf>
    <xf numFmtId="0" fontId="18" fillId="0" borderId="36" xfId="2" applyFont="1" applyFill="1" applyBorder="1" applyAlignment="1">
      <alignment horizontal="center" vertical="center" wrapText="1"/>
    </xf>
    <xf numFmtId="0" fontId="18" fillId="0" borderId="40" xfId="2" applyFont="1" applyFill="1" applyBorder="1" applyAlignment="1">
      <alignment horizontal="center" vertical="center" wrapText="1"/>
    </xf>
    <xf numFmtId="0" fontId="19" fillId="0" borderId="33" xfId="2" applyFont="1" applyFill="1" applyBorder="1" applyAlignment="1">
      <alignment horizontal="center" vertical="center" wrapText="1"/>
    </xf>
    <xf numFmtId="0" fontId="19" fillId="0" borderId="34" xfId="2" applyFont="1" applyFill="1" applyBorder="1" applyAlignment="1">
      <alignment horizontal="center" vertical="center" wrapText="1"/>
    </xf>
    <xf numFmtId="0" fontId="19" fillId="0" borderId="35" xfId="2" applyFont="1" applyFill="1" applyBorder="1" applyAlignment="1">
      <alignment horizontal="center" vertical="center" wrapText="1"/>
    </xf>
    <xf numFmtId="0" fontId="19" fillId="0" borderId="37" xfId="2" applyFont="1" applyFill="1" applyBorder="1" applyAlignment="1">
      <alignment horizontal="center" vertical="center" wrapText="1"/>
    </xf>
    <xf numFmtId="0" fontId="19" fillId="0" borderId="38" xfId="2" applyFont="1" applyFill="1" applyBorder="1" applyAlignment="1">
      <alignment horizontal="center" vertical="center" wrapText="1"/>
    </xf>
    <xf numFmtId="0" fontId="19" fillId="0" borderId="39" xfId="2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/>
    </xf>
    <xf numFmtId="0" fontId="7" fillId="0" borderId="2" xfId="2" applyFont="1" applyFill="1" applyBorder="1" applyAlignment="1">
      <alignment horizontal="center"/>
    </xf>
    <xf numFmtId="0" fontId="7" fillId="0" borderId="3" xfId="2" applyFont="1" applyFill="1" applyBorder="1" applyAlignment="1">
      <alignment horizontal="center"/>
    </xf>
  </cellXfs>
  <cellStyles count="3">
    <cellStyle name="Excel Built-in Normal" xfId="2" xr:uid="{00000000-0005-0000-0000-000000000000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INAL%20SEPTEMBER%20ACP%202020-21%20Main%20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54th%20SLBC\LDM%20Proforma\Patiala%20Revised%20LDM%20PROFORMA%20%20sept%202020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bursement"/>
      <sheetName val="Outstanding"/>
      <sheetName val="Sub Sectorwise targets"/>
      <sheetName val="GLC"/>
      <sheetName val="Target Vs. Achievement"/>
      <sheetName val="SEP TARGET VS ACHIEVEMENT"/>
    </sheetNames>
    <sheetDataSet>
      <sheetData sheetId="0">
        <row r="72">
          <cell r="D72">
            <v>17728904.255249999</v>
          </cell>
          <cell r="R72">
            <v>16370131.42327</v>
          </cell>
          <cell r="AJ72">
            <v>5337908</v>
          </cell>
          <cell r="AL72">
            <v>39430956.79152</v>
          </cell>
        </row>
        <row r="145">
          <cell r="D145">
            <v>18069964</v>
          </cell>
          <cell r="R145">
            <v>1552202</v>
          </cell>
          <cell r="AJ145">
            <v>2783636.75</v>
          </cell>
          <cell r="AL145">
            <v>22405802.75</v>
          </cell>
        </row>
        <row r="218">
          <cell r="D218">
            <v>27633317</v>
          </cell>
          <cell r="R218">
            <v>6087714</v>
          </cell>
          <cell r="AJ218">
            <v>10111124</v>
          </cell>
          <cell r="AL218">
            <v>43832155</v>
          </cell>
        </row>
        <row r="291">
          <cell r="D291">
            <v>17287928.469999999</v>
          </cell>
          <cell r="R291">
            <v>1927524.44</v>
          </cell>
          <cell r="AJ291">
            <v>1411162.63</v>
          </cell>
          <cell r="AL291">
            <v>20626615.539999999</v>
          </cell>
        </row>
        <row r="364">
          <cell r="D364">
            <v>18915093</v>
          </cell>
          <cell r="R364">
            <v>3139454</v>
          </cell>
          <cell r="AJ364">
            <v>624398.5</v>
          </cell>
          <cell r="AL364">
            <v>22678945.5</v>
          </cell>
        </row>
        <row r="437">
          <cell r="D437">
            <v>9711429</v>
          </cell>
          <cell r="R437">
            <v>6819539</v>
          </cell>
          <cell r="AJ437">
            <v>324623</v>
          </cell>
          <cell r="AL437">
            <v>16855591</v>
          </cell>
        </row>
        <row r="510">
          <cell r="D510">
            <v>26953560</v>
          </cell>
          <cell r="R510">
            <v>3034138</v>
          </cell>
          <cell r="AJ510">
            <v>2127112</v>
          </cell>
          <cell r="AL510">
            <v>32114810</v>
          </cell>
        </row>
        <row r="583">
          <cell r="D583">
            <v>10567606</v>
          </cell>
          <cell r="R583">
            <v>3428224</v>
          </cell>
          <cell r="AJ583">
            <v>402895</v>
          </cell>
          <cell r="AL583">
            <v>14398725</v>
          </cell>
        </row>
        <row r="656">
          <cell r="D656">
            <v>20478554.147840001</v>
          </cell>
          <cell r="R656">
            <v>12191675.647</v>
          </cell>
          <cell r="AJ656">
            <v>5665376.0490000006</v>
          </cell>
          <cell r="AL656">
            <v>38335605.843839996</v>
          </cell>
        </row>
        <row r="729">
          <cell r="D729">
            <v>16849673.039209999</v>
          </cell>
          <cell r="R729">
            <v>22624038.576469198</v>
          </cell>
          <cell r="AJ729">
            <v>14976487.113</v>
          </cell>
          <cell r="AL729">
            <v>54450198.728679202</v>
          </cell>
        </row>
        <row r="802">
          <cell r="D802">
            <v>20493496.537189998</v>
          </cell>
          <cell r="R802">
            <v>6094709.2774400003</v>
          </cell>
          <cell r="AJ802">
            <v>1825096.5649999999</v>
          </cell>
          <cell r="AL802">
            <v>28413302.379629999</v>
          </cell>
        </row>
        <row r="875">
          <cell r="D875">
            <v>39860456</v>
          </cell>
          <cell r="R875">
            <v>162848348</v>
          </cell>
          <cell r="AJ875">
            <v>19250130</v>
          </cell>
          <cell r="AL875">
            <v>221958934</v>
          </cell>
        </row>
        <row r="948">
          <cell r="D948">
            <v>18899949</v>
          </cell>
          <cell r="R948">
            <v>2256681</v>
          </cell>
          <cell r="AJ948">
            <v>387339</v>
          </cell>
          <cell r="AL948">
            <v>21543969</v>
          </cell>
        </row>
        <row r="1021">
          <cell r="D1021">
            <v>23763327</v>
          </cell>
          <cell r="R1021">
            <v>5569435</v>
          </cell>
          <cell r="AJ1021">
            <v>339441</v>
          </cell>
          <cell r="AL1021">
            <v>29672203</v>
          </cell>
        </row>
        <row r="1094">
          <cell r="D1094">
            <v>6232132</v>
          </cell>
          <cell r="R1094">
            <v>8629048.7699999996</v>
          </cell>
          <cell r="AJ1094">
            <v>1881522</v>
          </cell>
          <cell r="AL1094">
            <v>16742702.77</v>
          </cell>
        </row>
        <row r="1167">
          <cell r="D1167">
            <v>17947091</v>
          </cell>
          <cell r="R1167">
            <v>1579907</v>
          </cell>
          <cell r="AJ1167">
            <v>1724952</v>
          </cell>
          <cell r="AL1167">
            <v>21251950</v>
          </cell>
        </row>
        <row r="1240">
          <cell r="D1240">
            <v>6306491</v>
          </cell>
          <cell r="R1240">
            <v>2354978</v>
          </cell>
          <cell r="AJ1240">
            <v>612544</v>
          </cell>
          <cell r="AL1240">
            <v>9274013</v>
          </cell>
        </row>
        <row r="1313">
          <cell r="D1313">
            <v>2300221</v>
          </cell>
          <cell r="R1313">
            <v>2376607</v>
          </cell>
          <cell r="AJ1313">
            <v>341451</v>
          </cell>
          <cell r="AL1313">
            <v>5018279</v>
          </cell>
        </row>
        <row r="1386">
          <cell r="D1386">
            <v>41206477.827604949</v>
          </cell>
        </row>
        <row r="1459">
          <cell r="D1459">
            <v>6994533</v>
          </cell>
          <cell r="R1459">
            <v>2053249</v>
          </cell>
          <cell r="AJ1459">
            <v>728107.2</v>
          </cell>
          <cell r="AL1459">
            <v>9775889.1999999993</v>
          </cell>
        </row>
        <row r="1532">
          <cell r="D1532">
            <v>21949072</v>
          </cell>
          <cell r="R1532">
            <v>8274470</v>
          </cell>
          <cell r="AJ1532">
            <v>1478202</v>
          </cell>
          <cell r="AL1532">
            <v>31701744</v>
          </cell>
        </row>
        <row r="1605">
          <cell r="D1605">
            <v>21218434</v>
          </cell>
          <cell r="R1605">
            <v>1923624</v>
          </cell>
          <cell r="AJ1605">
            <v>432196.08</v>
          </cell>
          <cell r="AL1605">
            <v>23574254.079999998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ct no."/>
      <sheetName val="ACP Disbursement"/>
      <sheetName val="ACP Outstanding"/>
      <sheetName val="GLC"/>
      <sheetName val="BASIC STAT.DATA"/>
      <sheetName val="RECOVERY CERTIFICATE"/>
      <sheetName val="RECOVERY SHG"/>
      <sheetName val="JLGs"/>
      <sheetName val="Debt Swap"/>
    </sheetNames>
    <sheetDataSet>
      <sheetData sheetId="0" refreshError="1"/>
      <sheetData sheetId="1">
        <row r="69">
          <cell r="S69">
            <v>18821409.443118967</v>
          </cell>
          <cell r="AN69">
            <v>74350329.961926311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Q158"/>
  <sheetViews>
    <sheetView tabSelected="1" view="pageBreakPreview" zoomScale="60" zoomScaleNormal="66" workbookViewId="0">
      <selection activeCell="N16" sqref="N16"/>
    </sheetView>
  </sheetViews>
  <sheetFormatPr defaultColWidth="8.85546875" defaultRowHeight="15" x14ac:dyDescent="0.25"/>
  <cols>
    <col min="1" max="1" width="0.140625" customWidth="1"/>
    <col min="2" max="2" width="30.5703125" customWidth="1"/>
    <col min="3" max="3" width="16.7109375" style="7" customWidth="1"/>
    <col min="4" max="4" width="17.28515625" style="7" customWidth="1"/>
    <col min="5" max="5" width="16.85546875" style="12" customWidth="1"/>
    <col min="6" max="6" width="15.140625" style="7" customWidth="1"/>
    <col min="7" max="7" width="17.85546875" style="7" customWidth="1"/>
    <col min="8" max="8" width="19.5703125" style="12" customWidth="1"/>
    <col min="9" max="9" width="17.140625" style="7" customWidth="1"/>
    <col min="10" max="10" width="16.85546875" style="7" customWidth="1"/>
    <col min="11" max="11" width="18.42578125" style="12" customWidth="1"/>
    <col min="12" max="12" width="20" style="7" customWidth="1"/>
    <col min="13" max="13" width="20.5703125" customWidth="1"/>
    <col min="14" max="14" width="19.42578125" style="13" customWidth="1"/>
    <col min="15" max="15" width="23.28515625" customWidth="1"/>
    <col min="16" max="16" width="23" customWidth="1"/>
    <col min="17" max="17" width="20.42578125" customWidth="1"/>
  </cols>
  <sheetData>
    <row r="1" spans="2:17" s="2" customFormat="1" ht="20.2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2" t="s">
        <v>42</v>
      </c>
      <c r="N1" s="112"/>
      <c r="O1" s="112"/>
      <c r="P1" s="112"/>
      <c r="Q1" s="112"/>
    </row>
    <row r="2" spans="2:17" ht="45" customHeight="1" thickBot="1" x14ac:dyDescent="0.3">
      <c r="B2" s="135" t="s">
        <v>41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7"/>
    </row>
    <row r="3" spans="2:17" ht="26.25" thickBot="1" x14ac:dyDescent="0.4">
      <c r="B3" s="138" t="s">
        <v>0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40"/>
    </row>
    <row r="4" spans="2:17" ht="18.75" thickBot="1" x14ac:dyDescent="0.3">
      <c r="B4" s="94" t="s">
        <v>1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6"/>
    </row>
    <row r="5" spans="2:17" x14ac:dyDescent="0.25">
      <c r="B5" s="97" t="s">
        <v>2</v>
      </c>
      <c r="C5" s="100" t="s">
        <v>3</v>
      </c>
      <c r="D5" s="101"/>
      <c r="E5" s="102"/>
      <c r="F5" s="100" t="s">
        <v>4</v>
      </c>
      <c r="G5" s="101"/>
      <c r="H5" s="102"/>
      <c r="I5" s="100" t="s">
        <v>5</v>
      </c>
      <c r="J5" s="101"/>
      <c r="K5" s="102"/>
      <c r="L5" s="106" t="s">
        <v>6</v>
      </c>
      <c r="M5" s="101"/>
      <c r="N5" s="102"/>
      <c r="O5" s="106" t="s">
        <v>7</v>
      </c>
      <c r="P5" s="101"/>
      <c r="Q5" s="102"/>
    </row>
    <row r="6" spans="2:17" ht="69" customHeight="1" thickBot="1" x14ac:dyDescent="0.3">
      <c r="B6" s="98"/>
      <c r="C6" s="103"/>
      <c r="D6" s="104"/>
      <c r="E6" s="105"/>
      <c r="F6" s="103"/>
      <c r="G6" s="104"/>
      <c r="H6" s="105"/>
      <c r="I6" s="103"/>
      <c r="J6" s="104"/>
      <c r="K6" s="105"/>
      <c r="L6" s="107"/>
      <c r="M6" s="104"/>
      <c r="N6" s="105"/>
      <c r="O6" s="107"/>
      <c r="P6" s="104"/>
      <c r="Q6" s="105"/>
    </row>
    <row r="7" spans="2:17" ht="15.75" thickBot="1" x14ac:dyDescent="0.3">
      <c r="B7" s="98"/>
      <c r="C7" s="108">
        <v>1</v>
      </c>
      <c r="D7" s="109"/>
      <c r="E7" s="110"/>
      <c r="F7" s="108">
        <v>2</v>
      </c>
      <c r="G7" s="109"/>
      <c r="H7" s="110"/>
      <c r="I7" s="108">
        <v>3</v>
      </c>
      <c r="J7" s="109"/>
      <c r="K7" s="110"/>
      <c r="L7" s="111">
        <v>4</v>
      </c>
      <c r="M7" s="109"/>
      <c r="N7" s="110"/>
      <c r="O7" s="111">
        <v>5</v>
      </c>
      <c r="P7" s="109"/>
      <c r="Q7" s="110"/>
    </row>
    <row r="8" spans="2:17" ht="29.25" thickBot="1" x14ac:dyDescent="0.3">
      <c r="B8" s="99"/>
      <c r="C8" s="3" t="s">
        <v>8</v>
      </c>
      <c r="D8" s="4" t="s">
        <v>9</v>
      </c>
      <c r="E8" s="5" t="s">
        <v>10</v>
      </c>
      <c r="F8" s="3" t="s">
        <v>8</v>
      </c>
      <c r="G8" s="4" t="s">
        <v>9</v>
      </c>
      <c r="H8" s="5" t="s">
        <v>10</v>
      </c>
      <c r="I8" s="3" t="s">
        <v>8</v>
      </c>
      <c r="J8" s="4" t="s">
        <v>9</v>
      </c>
      <c r="K8" s="5" t="s">
        <v>10</v>
      </c>
      <c r="L8" s="6" t="s">
        <v>8</v>
      </c>
      <c r="M8" s="4" t="s">
        <v>9</v>
      </c>
      <c r="N8" s="5" t="s">
        <v>10</v>
      </c>
      <c r="O8" s="6" t="s">
        <v>8</v>
      </c>
      <c r="P8" s="4" t="s">
        <v>9</v>
      </c>
      <c r="Q8" s="5" t="s">
        <v>10</v>
      </c>
    </row>
    <row r="9" spans="2:17" ht="39.75" customHeight="1" x14ac:dyDescent="0.45">
      <c r="B9" s="78" t="s">
        <v>11</v>
      </c>
      <c r="C9" s="82">
        <v>5112</v>
      </c>
      <c r="D9" s="83">
        <v>2650</v>
      </c>
      <c r="E9" s="84">
        <v>0.51845385161443669</v>
      </c>
      <c r="F9" s="82">
        <v>9920</v>
      </c>
      <c r="G9" s="83">
        <v>6199</v>
      </c>
      <c r="H9" s="84">
        <v>0.62488117334304438</v>
      </c>
      <c r="I9" s="82">
        <v>614</v>
      </c>
      <c r="J9" s="83">
        <v>458</v>
      </c>
      <c r="K9" s="84">
        <v>0.74559099971009768</v>
      </c>
      <c r="L9" s="85">
        <v>15646</v>
      </c>
      <c r="M9" s="83">
        <v>9307</v>
      </c>
      <c r="N9" s="84">
        <v>0.59484534084353824</v>
      </c>
      <c r="O9" s="82">
        <v>13383</v>
      </c>
      <c r="P9" s="83">
        <v>5048</v>
      </c>
      <c r="Q9" s="84">
        <v>0.3771938539593514</v>
      </c>
    </row>
    <row r="10" spans="2:17" ht="39.75" customHeight="1" x14ac:dyDescent="0.45">
      <c r="B10" s="79" t="s">
        <v>12</v>
      </c>
      <c r="C10" s="82">
        <v>2317</v>
      </c>
      <c r="D10" s="83">
        <v>1318</v>
      </c>
      <c r="E10" s="84">
        <v>0.5686815476076823</v>
      </c>
      <c r="F10" s="82">
        <v>1536</v>
      </c>
      <c r="G10" s="83">
        <v>789</v>
      </c>
      <c r="H10" s="84">
        <v>0.51394684862630202</v>
      </c>
      <c r="I10" s="82">
        <v>92</v>
      </c>
      <c r="J10" s="83">
        <v>30</v>
      </c>
      <c r="K10" s="84">
        <v>0.32234316755434783</v>
      </c>
      <c r="L10" s="85">
        <v>3945</v>
      </c>
      <c r="M10" s="83">
        <v>2137</v>
      </c>
      <c r="N10" s="84">
        <v>0.54162562147325721</v>
      </c>
      <c r="O10" s="82">
        <v>2046</v>
      </c>
      <c r="P10" s="83">
        <v>718</v>
      </c>
      <c r="Q10" s="84">
        <v>0.35090146023949165</v>
      </c>
    </row>
    <row r="11" spans="2:17" ht="39.75" customHeight="1" x14ac:dyDescent="0.45">
      <c r="B11" s="79" t="s">
        <v>13</v>
      </c>
      <c r="C11" s="82">
        <v>7989</v>
      </c>
      <c r="D11" s="83">
        <v>4301</v>
      </c>
      <c r="E11" s="84">
        <v>0.538304092551258</v>
      </c>
      <c r="F11" s="82">
        <v>6619</v>
      </c>
      <c r="G11" s="83">
        <v>5411</v>
      </c>
      <c r="H11" s="84">
        <v>0.81752397321181436</v>
      </c>
      <c r="I11" s="82">
        <v>355</v>
      </c>
      <c r="J11" s="83">
        <v>238</v>
      </c>
      <c r="K11" s="84">
        <v>0.66911018566197178</v>
      </c>
      <c r="L11" s="85">
        <v>14963</v>
      </c>
      <c r="M11" s="83">
        <v>9949</v>
      </c>
      <c r="N11" s="84">
        <v>0.66492258838408069</v>
      </c>
      <c r="O11" s="82">
        <v>11419</v>
      </c>
      <c r="P11" s="83">
        <v>5452</v>
      </c>
      <c r="Q11" s="84">
        <v>0.47748979230422983</v>
      </c>
    </row>
    <row r="12" spans="2:17" ht="39.75" customHeight="1" x14ac:dyDescent="0.45">
      <c r="B12" s="79" t="s">
        <v>14</v>
      </c>
      <c r="C12" s="82">
        <v>3299</v>
      </c>
      <c r="D12" s="83">
        <v>1917</v>
      </c>
      <c r="E12" s="84">
        <v>0.58111088069899963</v>
      </c>
      <c r="F12" s="82">
        <v>1399</v>
      </c>
      <c r="G12" s="83">
        <v>719</v>
      </c>
      <c r="H12" s="84">
        <v>0.5138976893023588</v>
      </c>
      <c r="I12" s="82">
        <v>134</v>
      </c>
      <c r="J12" s="83">
        <v>220</v>
      </c>
      <c r="K12" s="84">
        <v>1.6392719436641792</v>
      </c>
      <c r="L12" s="85">
        <v>4832</v>
      </c>
      <c r="M12" s="83">
        <v>2856</v>
      </c>
      <c r="N12" s="84">
        <v>0.5909954683797598</v>
      </c>
      <c r="O12" s="82">
        <v>2167</v>
      </c>
      <c r="P12" s="83">
        <v>651</v>
      </c>
      <c r="Q12" s="84">
        <v>0.30028264527688048</v>
      </c>
    </row>
    <row r="13" spans="2:17" ht="39.75" customHeight="1" x14ac:dyDescent="0.45">
      <c r="B13" s="79" t="s">
        <v>15</v>
      </c>
      <c r="C13" s="82">
        <v>2344</v>
      </c>
      <c r="D13" s="83">
        <v>1187</v>
      </c>
      <c r="E13" s="84">
        <v>0.50646821681740606</v>
      </c>
      <c r="F13" s="82">
        <v>6253</v>
      </c>
      <c r="G13" s="83">
        <v>3901</v>
      </c>
      <c r="H13" s="84">
        <v>0.62380256480681273</v>
      </c>
      <c r="I13" s="82">
        <v>115</v>
      </c>
      <c r="J13" s="83">
        <v>34</v>
      </c>
      <c r="K13" s="84">
        <v>0.29406132838260873</v>
      </c>
      <c r="L13" s="85">
        <v>8712</v>
      </c>
      <c r="M13" s="83">
        <v>5122</v>
      </c>
      <c r="N13" s="84">
        <v>0.58788062336099633</v>
      </c>
      <c r="O13" s="82">
        <v>3775</v>
      </c>
      <c r="P13" s="83">
        <v>2574</v>
      </c>
      <c r="Q13" s="84">
        <v>0.68198041374172191</v>
      </c>
    </row>
    <row r="14" spans="2:17" ht="39.75" customHeight="1" x14ac:dyDescent="0.45">
      <c r="B14" s="79" t="s">
        <v>16</v>
      </c>
      <c r="C14" s="82">
        <v>4856</v>
      </c>
      <c r="D14" s="83">
        <v>3053</v>
      </c>
      <c r="E14" s="84">
        <v>0.62877932162397032</v>
      </c>
      <c r="F14" s="82">
        <v>2209</v>
      </c>
      <c r="G14" s="83">
        <v>909</v>
      </c>
      <c r="H14" s="84">
        <v>0.41160614713444998</v>
      </c>
      <c r="I14" s="82">
        <v>200</v>
      </c>
      <c r="J14" s="83">
        <v>287</v>
      </c>
      <c r="K14" s="84">
        <v>1.43685494595</v>
      </c>
      <c r="L14" s="85">
        <v>7265</v>
      </c>
      <c r="M14" s="83">
        <v>4250</v>
      </c>
      <c r="N14" s="84">
        <v>0.58499123936902953</v>
      </c>
      <c r="O14" s="82">
        <v>3032</v>
      </c>
      <c r="P14" s="83">
        <v>867</v>
      </c>
      <c r="Q14" s="84">
        <v>0.28585376019360159</v>
      </c>
    </row>
    <row r="15" spans="2:17" ht="39.75" customHeight="1" x14ac:dyDescent="0.45">
      <c r="B15" s="79" t="s">
        <v>17</v>
      </c>
      <c r="C15" s="82">
        <v>4946</v>
      </c>
      <c r="D15" s="83">
        <v>3050</v>
      </c>
      <c r="E15" s="84">
        <v>0.61675046030044489</v>
      </c>
      <c r="F15" s="82">
        <v>2023</v>
      </c>
      <c r="G15" s="83">
        <v>1014</v>
      </c>
      <c r="H15" s="84">
        <v>0.50133148003213046</v>
      </c>
      <c r="I15" s="82">
        <v>89</v>
      </c>
      <c r="J15" s="83">
        <v>222</v>
      </c>
      <c r="K15" s="84">
        <v>2.4937793768539325</v>
      </c>
      <c r="L15" s="85">
        <v>7058</v>
      </c>
      <c r="M15" s="83">
        <v>4287</v>
      </c>
      <c r="N15" s="84">
        <v>0.60733745045211118</v>
      </c>
      <c r="O15" s="82">
        <v>4054</v>
      </c>
      <c r="P15" s="83">
        <v>1271</v>
      </c>
      <c r="Q15" s="84">
        <v>0.31357646849654663</v>
      </c>
    </row>
    <row r="16" spans="2:17" ht="39.75" customHeight="1" x14ac:dyDescent="0.45">
      <c r="B16" s="79" t="s">
        <v>18</v>
      </c>
      <c r="C16" s="82">
        <v>3626</v>
      </c>
      <c r="D16" s="83">
        <v>2241</v>
      </c>
      <c r="E16" s="84">
        <v>0.61800310257528956</v>
      </c>
      <c r="F16" s="82">
        <v>2369</v>
      </c>
      <c r="G16" s="83">
        <v>1377</v>
      </c>
      <c r="H16" s="84">
        <v>0.58127308153989032</v>
      </c>
      <c r="I16" s="82">
        <v>222</v>
      </c>
      <c r="J16" s="83">
        <v>79</v>
      </c>
      <c r="K16" s="84">
        <v>0.35494279476576573</v>
      </c>
      <c r="L16" s="85">
        <v>6217</v>
      </c>
      <c r="M16" s="83">
        <v>3697</v>
      </c>
      <c r="N16" s="84">
        <v>0.59461355646517622</v>
      </c>
      <c r="O16" s="82">
        <v>4234</v>
      </c>
      <c r="P16" s="83">
        <v>1654</v>
      </c>
      <c r="Q16" s="84">
        <v>0.39069251330018895</v>
      </c>
    </row>
    <row r="17" spans="2:17" ht="39.75" customHeight="1" x14ac:dyDescent="0.45">
      <c r="B17" s="79" t="s">
        <v>19</v>
      </c>
      <c r="C17" s="82">
        <v>3464</v>
      </c>
      <c r="D17" s="83">
        <v>1817</v>
      </c>
      <c r="E17" s="84">
        <v>0.52452985278060049</v>
      </c>
      <c r="F17" s="82">
        <v>3007</v>
      </c>
      <c r="G17" s="83">
        <v>1590</v>
      </c>
      <c r="H17" s="84">
        <v>0.52870866568506814</v>
      </c>
      <c r="I17" s="82">
        <v>213</v>
      </c>
      <c r="J17" s="83">
        <v>96</v>
      </c>
      <c r="K17" s="84">
        <v>0.45188562138497651</v>
      </c>
      <c r="L17" s="85">
        <v>6684</v>
      </c>
      <c r="M17" s="83">
        <v>3503</v>
      </c>
      <c r="N17" s="84">
        <v>0.52409485414452428</v>
      </c>
      <c r="O17" s="82">
        <v>6705</v>
      </c>
      <c r="P17" s="83">
        <v>1633</v>
      </c>
      <c r="Q17" s="84">
        <v>0.24356281285965697</v>
      </c>
    </row>
    <row r="18" spans="2:17" ht="39.75" customHeight="1" x14ac:dyDescent="0.45">
      <c r="B18" s="79" t="s">
        <v>20</v>
      </c>
      <c r="C18" s="82">
        <v>4452</v>
      </c>
      <c r="D18" s="83">
        <v>2176</v>
      </c>
      <c r="E18" s="84">
        <v>0.48868124107097927</v>
      </c>
      <c r="F18" s="82">
        <v>11950</v>
      </c>
      <c r="G18" s="83">
        <v>7585</v>
      </c>
      <c r="H18" s="84">
        <v>0.63469300810075313</v>
      </c>
      <c r="I18" s="82">
        <v>678</v>
      </c>
      <c r="J18" s="83">
        <v>412</v>
      </c>
      <c r="K18" s="84">
        <v>0.60793572105162241</v>
      </c>
      <c r="L18" s="85">
        <v>17080</v>
      </c>
      <c r="M18" s="83">
        <v>10172</v>
      </c>
      <c r="N18" s="84">
        <v>0.59557205801668622</v>
      </c>
      <c r="O18" s="82">
        <v>13172</v>
      </c>
      <c r="P18" s="83">
        <v>5472</v>
      </c>
      <c r="Q18" s="84">
        <v>0.41544088596560891</v>
      </c>
    </row>
    <row r="19" spans="2:17" s="7" customFormat="1" ht="39.75" customHeight="1" x14ac:dyDescent="0.45">
      <c r="B19" s="79" t="s">
        <v>21</v>
      </c>
      <c r="C19" s="82">
        <v>2130</v>
      </c>
      <c r="D19" s="83">
        <v>1242</v>
      </c>
      <c r="E19" s="84">
        <v>0.58311532812488265</v>
      </c>
      <c r="F19" s="82">
        <v>2012</v>
      </c>
      <c r="G19" s="83">
        <v>1002</v>
      </c>
      <c r="H19" s="84">
        <v>0.49801398296520871</v>
      </c>
      <c r="I19" s="82">
        <v>173</v>
      </c>
      <c r="J19" s="83">
        <v>149</v>
      </c>
      <c r="K19" s="84">
        <v>0.85903669542196537</v>
      </c>
      <c r="L19" s="85">
        <v>4315</v>
      </c>
      <c r="M19" s="83">
        <v>2393</v>
      </c>
      <c r="N19" s="84">
        <v>0.55449666997450753</v>
      </c>
      <c r="O19" s="82">
        <v>4039</v>
      </c>
      <c r="P19" s="83">
        <v>1373</v>
      </c>
      <c r="Q19" s="84">
        <v>0.33995236307897997</v>
      </c>
    </row>
    <row r="20" spans="2:17" s="7" customFormat="1" ht="39.75" customHeight="1" x14ac:dyDescent="0.45">
      <c r="B20" s="79" t="s">
        <v>22</v>
      </c>
      <c r="C20" s="82">
        <v>6917</v>
      </c>
      <c r="D20" s="83">
        <v>4077</v>
      </c>
      <c r="E20" s="84">
        <v>0.58935262320239989</v>
      </c>
      <c r="F20" s="82">
        <v>38978</v>
      </c>
      <c r="G20" s="83">
        <v>28232</v>
      </c>
      <c r="H20" s="84">
        <v>0.72429969195453847</v>
      </c>
      <c r="I20" s="82">
        <v>1008</v>
      </c>
      <c r="J20" s="83">
        <v>749</v>
      </c>
      <c r="K20" s="84">
        <v>0.74286769209027781</v>
      </c>
      <c r="L20" s="85">
        <v>46903</v>
      </c>
      <c r="M20" s="83">
        <v>33057</v>
      </c>
      <c r="N20" s="84">
        <v>0.70479747822787464</v>
      </c>
      <c r="O20" s="82">
        <v>34936</v>
      </c>
      <c r="P20" s="83">
        <v>32483</v>
      </c>
      <c r="Q20" s="84">
        <v>0.92977348686120331</v>
      </c>
    </row>
    <row r="21" spans="2:17" ht="39.75" customHeight="1" x14ac:dyDescent="0.45">
      <c r="B21" s="79" t="s">
        <v>23</v>
      </c>
      <c r="C21" s="82">
        <v>3835</v>
      </c>
      <c r="D21" s="83">
        <v>2196</v>
      </c>
      <c r="E21" s="84">
        <v>0.57262365180912644</v>
      </c>
      <c r="F21" s="82">
        <v>2067</v>
      </c>
      <c r="G21" s="83">
        <v>933</v>
      </c>
      <c r="H21" s="84">
        <v>0.45122691060038705</v>
      </c>
      <c r="I21" s="82">
        <v>61</v>
      </c>
      <c r="J21" s="83">
        <v>217</v>
      </c>
      <c r="K21" s="84">
        <v>3.5626618477049181</v>
      </c>
      <c r="L21" s="85">
        <v>5963</v>
      </c>
      <c r="M21" s="83">
        <v>3346</v>
      </c>
      <c r="N21" s="84">
        <v>0.56113032057840018</v>
      </c>
      <c r="O21" s="82">
        <v>2735</v>
      </c>
      <c r="P21" s="83">
        <v>667</v>
      </c>
      <c r="Q21" s="84">
        <v>0.24378676554881168</v>
      </c>
    </row>
    <row r="22" spans="2:17" ht="39.75" customHeight="1" x14ac:dyDescent="0.45">
      <c r="B22" s="79" t="s">
        <v>24</v>
      </c>
      <c r="C22" s="82">
        <v>4535</v>
      </c>
      <c r="D22" s="83">
        <v>2565</v>
      </c>
      <c r="E22" s="84">
        <v>0.56556680087872102</v>
      </c>
      <c r="F22" s="82">
        <v>1946</v>
      </c>
      <c r="G22" s="83">
        <v>1070</v>
      </c>
      <c r="H22" s="84">
        <v>0.54967589162332997</v>
      </c>
      <c r="I22" s="82">
        <v>148</v>
      </c>
      <c r="J22" s="83">
        <v>33</v>
      </c>
      <c r="K22" s="84">
        <v>0.22092252593918918</v>
      </c>
      <c r="L22" s="85">
        <v>6629</v>
      </c>
      <c r="M22" s="83">
        <v>3667</v>
      </c>
      <c r="N22" s="84">
        <v>0.55320731044244986</v>
      </c>
      <c r="O22" s="82">
        <v>2664</v>
      </c>
      <c r="P22" s="83">
        <v>781</v>
      </c>
      <c r="Q22" s="84">
        <v>0.29302886075638135</v>
      </c>
    </row>
    <row r="23" spans="2:17" ht="39.75" customHeight="1" x14ac:dyDescent="0.45">
      <c r="B23" s="79" t="s">
        <v>25</v>
      </c>
      <c r="C23" s="82">
        <v>4476</v>
      </c>
      <c r="D23" s="83">
        <v>2824</v>
      </c>
      <c r="E23" s="84">
        <v>0.63098523672296691</v>
      </c>
      <c r="F23" s="82">
        <v>2026</v>
      </c>
      <c r="G23" s="83">
        <v>1129</v>
      </c>
      <c r="H23" s="84">
        <v>0.55744424728529129</v>
      </c>
      <c r="I23" s="82">
        <v>113</v>
      </c>
      <c r="J23" s="83">
        <v>204</v>
      </c>
      <c r="K23" s="84">
        <v>1.8053977882477876</v>
      </c>
      <c r="L23" s="85">
        <v>6615</v>
      </c>
      <c r="M23" s="83">
        <v>4158</v>
      </c>
      <c r="N23" s="84">
        <v>0.62852334310566893</v>
      </c>
      <c r="O23" s="82">
        <v>2857</v>
      </c>
      <c r="P23" s="83">
        <v>858</v>
      </c>
      <c r="Q23" s="84">
        <v>0.30025384202870148</v>
      </c>
    </row>
    <row r="24" spans="2:17" ht="39.75" customHeight="1" x14ac:dyDescent="0.45">
      <c r="B24" s="79" t="s">
        <v>26</v>
      </c>
      <c r="C24" s="82">
        <v>1004</v>
      </c>
      <c r="D24" s="83">
        <v>413</v>
      </c>
      <c r="E24" s="84">
        <v>0.41136938641434262</v>
      </c>
      <c r="F24" s="82">
        <v>1293</v>
      </c>
      <c r="G24" s="83">
        <v>984</v>
      </c>
      <c r="H24" s="84">
        <v>0.76117415752126838</v>
      </c>
      <c r="I24" s="82">
        <v>98</v>
      </c>
      <c r="J24" s="83">
        <v>29</v>
      </c>
      <c r="K24" s="84">
        <v>0.29103268785714281</v>
      </c>
      <c r="L24" s="85">
        <v>2395</v>
      </c>
      <c r="M24" s="83">
        <v>1426</v>
      </c>
      <c r="N24" s="84">
        <v>0.59529613905845513</v>
      </c>
      <c r="O24" s="82">
        <v>2494</v>
      </c>
      <c r="P24" s="83">
        <v>938</v>
      </c>
      <c r="Q24" s="84">
        <v>0.37590633030072174</v>
      </c>
    </row>
    <row r="25" spans="2:17" s="8" customFormat="1" ht="39.75" customHeight="1" x14ac:dyDescent="0.45">
      <c r="B25" s="79" t="s">
        <v>27</v>
      </c>
      <c r="C25" s="82">
        <v>6355</v>
      </c>
      <c r="D25" s="83">
        <v>3694</v>
      </c>
      <c r="E25" s="84">
        <v>0.58121604870448462</v>
      </c>
      <c r="F25" s="82">
        <v>7297</v>
      </c>
      <c r="G25" s="83">
        <v>4331</v>
      </c>
      <c r="H25" s="84">
        <v>0.59346726385391257</v>
      </c>
      <c r="I25" s="82">
        <v>611</v>
      </c>
      <c r="J25" s="83">
        <v>211</v>
      </c>
      <c r="K25" s="84">
        <v>0.34497570978887071</v>
      </c>
      <c r="L25" s="85">
        <v>14263</v>
      </c>
      <c r="M25" s="83">
        <v>8235</v>
      </c>
      <c r="N25" s="84">
        <v>0.57736372239641021</v>
      </c>
      <c r="O25" s="82">
        <v>12612</v>
      </c>
      <c r="P25" s="83">
        <v>6249</v>
      </c>
      <c r="Q25" s="84">
        <v>0.49551382839739933</v>
      </c>
    </row>
    <row r="26" spans="2:17" ht="39.75" customHeight="1" x14ac:dyDescent="0.45">
      <c r="B26" s="79" t="s">
        <v>28</v>
      </c>
      <c r="C26" s="82">
        <v>1603</v>
      </c>
      <c r="D26" s="83">
        <v>800</v>
      </c>
      <c r="E26" s="84">
        <v>0.4992853986593887</v>
      </c>
      <c r="F26" s="82">
        <v>1203</v>
      </c>
      <c r="G26" s="83">
        <v>982</v>
      </c>
      <c r="H26" s="84">
        <v>0.81611110098503736</v>
      </c>
      <c r="I26" s="82">
        <v>131</v>
      </c>
      <c r="J26" s="83">
        <v>78</v>
      </c>
      <c r="K26" s="84">
        <v>0.59592614138167943</v>
      </c>
      <c r="L26" s="85">
        <v>2937</v>
      </c>
      <c r="M26" s="83">
        <v>1860</v>
      </c>
      <c r="N26" s="84">
        <v>0.63336822371705825</v>
      </c>
      <c r="O26" s="82">
        <v>2850</v>
      </c>
      <c r="P26" s="83">
        <v>1340</v>
      </c>
      <c r="Q26" s="84">
        <v>0.47024933593438595</v>
      </c>
    </row>
    <row r="27" spans="2:17" ht="39.75" customHeight="1" x14ac:dyDescent="0.45">
      <c r="B27" s="79" t="s">
        <v>29</v>
      </c>
      <c r="C27" s="82">
        <v>6466</v>
      </c>
      <c r="D27" s="83">
        <v>3728</v>
      </c>
      <c r="E27" s="84">
        <v>0.57654771026600671</v>
      </c>
      <c r="F27" s="82">
        <v>3084</v>
      </c>
      <c r="G27" s="83">
        <v>2089</v>
      </c>
      <c r="H27" s="84">
        <v>0.67747896696108945</v>
      </c>
      <c r="I27" s="82">
        <v>229</v>
      </c>
      <c r="J27" s="83">
        <v>64</v>
      </c>
      <c r="K27" s="84">
        <v>0.27867650663755456</v>
      </c>
      <c r="L27" s="85">
        <v>9779</v>
      </c>
      <c r="M27" s="83">
        <v>5881</v>
      </c>
      <c r="N27" s="84">
        <v>0.60140296029328144</v>
      </c>
      <c r="O27" s="82">
        <v>4721</v>
      </c>
      <c r="P27" s="83">
        <v>1305</v>
      </c>
      <c r="Q27" s="84">
        <v>0.27652315832514301</v>
      </c>
    </row>
    <row r="28" spans="2:17" ht="39.75" customHeight="1" x14ac:dyDescent="0.45">
      <c r="B28" s="79" t="s">
        <v>30</v>
      </c>
      <c r="C28" s="82">
        <v>2513</v>
      </c>
      <c r="D28" s="83">
        <v>1182</v>
      </c>
      <c r="E28" s="84">
        <v>0.47036888544448863</v>
      </c>
      <c r="F28" s="82">
        <v>5353</v>
      </c>
      <c r="G28" s="83">
        <v>4190</v>
      </c>
      <c r="H28" s="84">
        <v>0.78275645540855598</v>
      </c>
      <c r="I28" s="82">
        <v>881</v>
      </c>
      <c r="J28" s="83">
        <v>252</v>
      </c>
      <c r="K28" s="84">
        <v>0.28603777869012487</v>
      </c>
      <c r="L28" s="85">
        <v>8747</v>
      </c>
      <c r="M28" s="83">
        <v>5624</v>
      </c>
      <c r="N28" s="84">
        <v>0.64297834662741515</v>
      </c>
      <c r="O28" s="82">
        <v>99814</v>
      </c>
      <c r="P28" s="83">
        <v>40263</v>
      </c>
      <c r="Q28" s="84">
        <v>0.40337938688360347</v>
      </c>
    </row>
    <row r="29" spans="2:17" ht="39.75" customHeight="1" x14ac:dyDescent="0.45">
      <c r="B29" s="79" t="s">
        <v>31</v>
      </c>
      <c r="C29" s="82">
        <v>1179</v>
      </c>
      <c r="D29" s="83">
        <v>828</v>
      </c>
      <c r="E29" s="84">
        <v>0.70195821865733676</v>
      </c>
      <c r="F29" s="82">
        <v>1059</v>
      </c>
      <c r="G29" s="83">
        <v>322</v>
      </c>
      <c r="H29" s="84">
        <v>0.30444448397733709</v>
      </c>
      <c r="I29" s="82">
        <v>165</v>
      </c>
      <c r="J29" s="83">
        <v>101</v>
      </c>
      <c r="K29" s="84">
        <v>0.60949910936969698</v>
      </c>
      <c r="L29" s="85">
        <v>2403</v>
      </c>
      <c r="M29" s="83">
        <v>1251</v>
      </c>
      <c r="N29" s="84">
        <v>0.52042563519558893</v>
      </c>
      <c r="O29" s="82">
        <v>1957</v>
      </c>
      <c r="P29" s="83">
        <v>551</v>
      </c>
      <c r="Q29" s="84">
        <v>0.28156577575523761</v>
      </c>
    </row>
    <row r="30" spans="2:17" ht="39.75" customHeight="1" x14ac:dyDescent="0.45">
      <c r="B30" s="79" t="s">
        <v>32</v>
      </c>
      <c r="C30" s="82">
        <v>3318</v>
      </c>
      <c r="D30" s="83">
        <v>2004</v>
      </c>
      <c r="E30" s="84">
        <v>0.60406275029445444</v>
      </c>
      <c r="F30" s="82">
        <v>1091</v>
      </c>
      <c r="G30" s="83">
        <v>767</v>
      </c>
      <c r="H30" s="84">
        <v>0.70286494118881759</v>
      </c>
      <c r="I30" s="82">
        <v>106</v>
      </c>
      <c r="J30" s="83">
        <v>166</v>
      </c>
      <c r="K30" s="84">
        <v>1.5676631211226415</v>
      </c>
      <c r="L30" s="85">
        <v>4515</v>
      </c>
      <c r="M30" s="83">
        <v>2937</v>
      </c>
      <c r="N30" s="84">
        <v>0.65055994399844963</v>
      </c>
      <c r="O30" s="82">
        <v>2214</v>
      </c>
      <c r="P30" s="83">
        <v>794</v>
      </c>
      <c r="Q30" s="84">
        <v>0.35852218459710927</v>
      </c>
    </row>
    <row r="31" spans="2:17" ht="39.75" customHeight="1" thickBot="1" x14ac:dyDescent="0.5">
      <c r="B31" s="80" t="s">
        <v>33</v>
      </c>
      <c r="C31" s="86">
        <v>972</v>
      </c>
      <c r="D31" s="87">
        <v>573</v>
      </c>
      <c r="E31" s="88">
        <v>0.58961436948765433</v>
      </c>
      <c r="F31" s="86">
        <v>1051</v>
      </c>
      <c r="G31" s="87">
        <v>678</v>
      </c>
      <c r="H31" s="88">
        <v>0.64518020195908654</v>
      </c>
      <c r="I31" s="86">
        <v>125</v>
      </c>
      <c r="J31" s="87">
        <v>13</v>
      </c>
      <c r="K31" s="88">
        <v>0.103739466056</v>
      </c>
      <c r="L31" s="89">
        <v>2148</v>
      </c>
      <c r="M31" s="87">
        <v>1264</v>
      </c>
      <c r="N31" s="88">
        <v>0.58852746399348232</v>
      </c>
      <c r="O31" s="86">
        <v>928</v>
      </c>
      <c r="P31" s="87">
        <v>316</v>
      </c>
      <c r="Q31" s="88">
        <v>0.3399921593900862</v>
      </c>
    </row>
    <row r="32" spans="2:17" s="9" customFormat="1" ht="39.75" customHeight="1" thickBot="1" x14ac:dyDescent="0.5">
      <c r="B32" s="81" t="s">
        <v>34</v>
      </c>
      <c r="C32" s="90">
        <v>87709</v>
      </c>
      <c r="D32" s="91">
        <v>49836</v>
      </c>
      <c r="E32" s="92">
        <v>0.5681937931963198</v>
      </c>
      <c r="F32" s="90">
        <v>115743</v>
      </c>
      <c r="G32" s="91">
        <v>76203</v>
      </c>
      <c r="H32" s="92">
        <v>0.65837807485294986</v>
      </c>
      <c r="I32" s="90">
        <v>6563</v>
      </c>
      <c r="J32" s="91">
        <v>4339</v>
      </c>
      <c r="K32" s="92">
        <v>0.66118430140393114</v>
      </c>
      <c r="L32" s="90">
        <v>210015</v>
      </c>
      <c r="M32" s="91">
        <v>130378</v>
      </c>
      <c r="N32" s="92">
        <v>0.62080192126883793</v>
      </c>
      <c r="O32" s="90">
        <v>238808</v>
      </c>
      <c r="P32" s="91">
        <v>113258</v>
      </c>
      <c r="Q32" s="92">
        <v>0.47426240915665729</v>
      </c>
    </row>
    <row r="33" spans="1:17" ht="20.45" customHeight="1" x14ac:dyDescent="0.25">
      <c r="B33" s="10"/>
      <c r="C33" s="10"/>
      <c r="D33" s="10"/>
      <c r="E33" s="11"/>
      <c r="F33" s="10"/>
      <c r="G33" s="10"/>
      <c r="H33" s="11"/>
      <c r="I33" s="10"/>
      <c r="J33" s="10"/>
      <c r="K33" s="11"/>
      <c r="L33" s="10"/>
      <c r="M33" s="11"/>
      <c r="N33" s="113" t="s">
        <v>35</v>
      </c>
      <c r="O33" s="113"/>
      <c r="P33" s="113"/>
      <c r="Q33" s="113"/>
    </row>
    <row r="34" spans="1:17" hidden="1" x14ac:dyDescent="0.25"/>
    <row r="35" spans="1:17" hidden="1" x14ac:dyDescent="0.25"/>
    <row r="36" spans="1:17" ht="26.25" hidden="1" thickBot="1" x14ac:dyDescent="0.3">
      <c r="B36" s="132" t="s">
        <v>36</v>
      </c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4"/>
    </row>
    <row r="37" spans="1:17" ht="26.25" hidden="1" thickBot="1" x14ac:dyDescent="0.4">
      <c r="B37" s="117" t="s">
        <v>0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9"/>
    </row>
    <row r="38" spans="1:17" ht="18.75" hidden="1" thickBot="1" x14ac:dyDescent="0.3">
      <c r="B38" s="120" t="s">
        <v>37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2"/>
    </row>
    <row r="39" spans="1:17" hidden="1" x14ac:dyDescent="0.25">
      <c r="B39" s="123" t="s">
        <v>2</v>
      </c>
      <c r="C39" s="126" t="s">
        <v>3</v>
      </c>
      <c r="D39" s="127"/>
      <c r="E39" s="128"/>
      <c r="F39" s="126" t="s">
        <v>4</v>
      </c>
      <c r="G39" s="127"/>
      <c r="H39" s="128"/>
      <c r="I39" s="126" t="s">
        <v>5</v>
      </c>
      <c r="J39" s="127"/>
      <c r="K39" s="128"/>
      <c r="L39" s="126" t="s">
        <v>6</v>
      </c>
      <c r="M39" s="127"/>
      <c r="N39" s="128"/>
    </row>
    <row r="40" spans="1:17" ht="78.75" hidden="1" customHeight="1" thickBot="1" x14ac:dyDescent="0.3">
      <c r="B40" s="124"/>
      <c r="C40" s="129"/>
      <c r="D40" s="130"/>
      <c r="E40" s="131"/>
      <c r="F40" s="129"/>
      <c r="G40" s="130"/>
      <c r="H40" s="131"/>
      <c r="I40" s="129"/>
      <c r="J40" s="130"/>
      <c r="K40" s="131"/>
      <c r="L40" s="129"/>
      <c r="M40" s="130"/>
      <c r="N40" s="131"/>
    </row>
    <row r="41" spans="1:17" ht="15.75" hidden="1" thickBot="1" x14ac:dyDescent="0.3">
      <c r="B41" s="124"/>
      <c r="C41" s="114">
        <v>1</v>
      </c>
      <c r="D41" s="115"/>
      <c r="E41" s="116"/>
      <c r="F41" s="114">
        <v>2</v>
      </c>
      <c r="G41" s="115"/>
      <c r="H41" s="116"/>
      <c r="I41" s="114">
        <v>3</v>
      </c>
      <c r="J41" s="115"/>
      <c r="K41" s="116"/>
      <c r="L41" s="114">
        <v>4</v>
      </c>
      <c r="M41" s="115"/>
      <c r="N41" s="116"/>
    </row>
    <row r="42" spans="1:17" ht="29.25" hidden="1" thickBot="1" x14ac:dyDescent="0.3">
      <c r="B42" s="125"/>
      <c r="C42" s="14" t="s">
        <v>8</v>
      </c>
      <c r="D42" s="14" t="s">
        <v>9</v>
      </c>
      <c r="E42" s="15" t="s">
        <v>38</v>
      </c>
      <c r="F42" s="14" t="s">
        <v>8</v>
      </c>
      <c r="G42" s="14" t="s">
        <v>9</v>
      </c>
      <c r="H42" s="15" t="s">
        <v>38</v>
      </c>
      <c r="I42" s="14" t="s">
        <v>8</v>
      </c>
      <c r="J42" s="14" t="s">
        <v>9</v>
      </c>
      <c r="K42" s="15" t="s">
        <v>38</v>
      </c>
      <c r="L42" s="14" t="s">
        <v>8</v>
      </c>
      <c r="M42" s="14" t="s">
        <v>9</v>
      </c>
      <c r="N42" s="15" t="s">
        <v>38</v>
      </c>
    </row>
    <row r="43" spans="1:17" s="7" customFormat="1" ht="24.75" hidden="1" x14ac:dyDescent="0.4">
      <c r="A43" s="8"/>
      <c r="B43" s="16" t="s">
        <v>11</v>
      </c>
      <c r="C43" s="17">
        <v>25428965.5</v>
      </c>
      <c r="D43" s="18">
        <f>[1]Disbursement!D72</f>
        <v>17728904.255249999</v>
      </c>
      <c r="E43" s="19">
        <f>D43/C43</f>
        <v>0.69719329538789143</v>
      </c>
      <c r="F43" s="20">
        <v>16075345.5</v>
      </c>
      <c r="G43" s="21">
        <f>[1]Disbursement!R72</f>
        <v>16370131.42327</v>
      </c>
      <c r="H43" s="22">
        <f>G43/F43</f>
        <v>1.0183377659453727</v>
      </c>
      <c r="I43" s="23">
        <v>8118045</v>
      </c>
      <c r="J43" s="24">
        <f>[1]Disbursement!AJ72</f>
        <v>5337908</v>
      </c>
      <c r="K43" s="22">
        <f t="shared" ref="K43:K65" si="0">J43/I43</f>
        <v>0.65753614324631116</v>
      </c>
      <c r="L43" s="23">
        <v>49622356</v>
      </c>
      <c r="M43" s="25">
        <f>[1]Disbursement!AL72</f>
        <v>39430956.79152</v>
      </c>
      <c r="N43" s="26">
        <f t="shared" ref="N43:N65" si="1">M43/L43</f>
        <v>0.79462081146489694</v>
      </c>
      <c r="O43" s="8"/>
      <c r="P43" s="8"/>
    </row>
    <row r="44" spans="1:17" ht="24.75" hidden="1" x14ac:dyDescent="0.4">
      <c r="A44" s="8"/>
      <c r="B44" s="16" t="s">
        <v>12</v>
      </c>
      <c r="C44" s="27">
        <v>20825000</v>
      </c>
      <c r="D44" s="28">
        <f>[1]Disbursement!D145</f>
        <v>18069964</v>
      </c>
      <c r="E44" s="19">
        <f t="shared" ref="E44:E65" si="2">D44/C44</f>
        <v>0.86770535414165662</v>
      </c>
      <c r="F44" s="20">
        <v>1780000</v>
      </c>
      <c r="G44" s="29">
        <f>[1]Disbursement!R145</f>
        <v>1552202</v>
      </c>
      <c r="H44" s="22">
        <f t="shared" ref="H44:H65" si="3">G44/F44</f>
        <v>0.87202359550561803</v>
      </c>
      <c r="I44" s="23">
        <v>3595000</v>
      </c>
      <c r="J44" s="30">
        <f>[1]Disbursement!AJ145</f>
        <v>2783636.75</v>
      </c>
      <c r="K44" s="22">
        <f t="shared" si="0"/>
        <v>0.77430785813630043</v>
      </c>
      <c r="L44" s="23">
        <v>26200000</v>
      </c>
      <c r="M44" s="25">
        <f>[1]Disbursement!AL145</f>
        <v>22405802.75</v>
      </c>
      <c r="N44" s="26">
        <f t="shared" si="1"/>
        <v>0.85518331106870227</v>
      </c>
      <c r="O44" s="8"/>
      <c r="P44" s="8"/>
    </row>
    <row r="45" spans="1:17" ht="24.75" hidden="1" x14ac:dyDescent="0.4">
      <c r="A45" s="8"/>
      <c r="B45" s="16" t="s">
        <v>13</v>
      </c>
      <c r="C45" s="27">
        <v>30288683</v>
      </c>
      <c r="D45" s="28">
        <f>[1]Disbursement!D218</f>
        <v>27633317</v>
      </c>
      <c r="E45" s="19">
        <f t="shared" si="2"/>
        <v>0.91233141434376663</v>
      </c>
      <c r="F45" s="20">
        <v>6596216.0999999996</v>
      </c>
      <c r="G45" s="29">
        <f>[1]Disbursement!R218</f>
        <v>6087714</v>
      </c>
      <c r="H45" s="22">
        <f t="shared" si="3"/>
        <v>0.92291003019140028</v>
      </c>
      <c r="I45" s="23">
        <v>12781387.5</v>
      </c>
      <c r="J45" s="30">
        <f>[1]Disbursement!AJ218</f>
        <v>10111124</v>
      </c>
      <c r="K45" s="22">
        <f t="shared" si="0"/>
        <v>0.79108187589179968</v>
      </c>
      <c r="L45" s="23">
        <v>49666286.599999994</v>
      </c>
      <c r="M45" s="25">
        <f>[1]Disbursement!AL218</f>
        <v>43832155</v>
      </c>
      <c r="N45" s="26">
        <f t="shared" si="1"/>
        <v>0.88253336419155615</v>
      </c>
      <c r="O45" s="8"/>
      <c r="P45" s="8"/>
    </row>
    <row r="46" spans="1:17" ht="24.75" hidden="1" x14ac:dyDescent="0.4">
      <c r="A46" s="8"/>
      <c r="B46" s="16" t="s">
        <v>14</v>
      </c>
      <c r="C46" s="27">
        <v>15526000</v>
      </c>
      <c r="D46" s="28">
        <f>[1]Disbursement!D291</f>
        <v>17287928.469999999</v>
      </c>
      <c r="E46" s="19">
        <f t="shared" si="2"/>
        <v>1.113482446863326</v>
      </c>
      <c r="F46" s="20">
        <v>3495000</v>
      </c>
      <c r="G46" s="29">
        <f>[1]Disbursement!R291</f>
        <v>1927524.44</v>
      </c>
      <c r="H46" s="22">
        <f t="shared" si="3"/>
        <v>0.55150913876967089</v>
      </c>
      <c r="I46" s="23">
        <v>1065013.175</v>
      </c>
      <c r="J46" s="30">
        <f>[1]Disbursement!AJ291</f>
        <v>1411162.63</v>
      </c>
      <c r="K46" s="22">
        <f t="shared" si="0"/>
        <v>1.325018941667083</v>
      </c>
      <c r="L46" s="23">
        <v>20086013.175000001</v>
      </c>
      <c r="M46" s="25">
        <f>[1]Disbursement!AL291</f>
        <v>20626615.539999999</v>
      </c>
      <c r="N46" s="26">
        <f t="shared" si="1"/>
        <v>1.0269143687346007</v>
      </c>
      <c r="O46" s="8"/>
      <c r="P46" s="8"/>
    </row>
    <row r="47" spans="1:17" ht="24.75" hidden="1" x14ac:dyDescent="0.4">
      <c r="A47" s="8"/>
      <c r="B47" s="16" t="s">
        <v>16</v>
      </c>
      <c r="C47" s="27">
        <v>20416382.158024997</v>
      </c>
      <c r="D47" s="28">
        <f>[1]Disbursement!D364</f>
        <v>18915093</v>
      </c>
      <c r="E47" s="19">
        <f t="shared" si="2"/>
        <v>0.92646644511231924</v>
      </c>
      <c r="F47" s="20">
        <v>3568452.5</v>
      </c>
      <c r="G47" s="29">
        <f>[1]Disbursement!R364</f>
        <v>3139454</v>
      </c>
      <c r="H47" s="22">
        <f t="shared" si="3"/>
        <v>0.87978024087472095</v>
      </c>
      <c r="I47" s="23">
        <v>1302000.0634999999</v>
      </c>
      <c r="J47" s="30">
        <f>[1]Disbursement!AJ364</f>
        <v>624398.5</v>
      </c>
      <c r="K47" s="22">
        <f t="shared" si="0"/>
        <v>0.47956871701028148</v>
      </c>
      <c r="L47" s="23">
        <v>25286834.721525002</v>
      </c>
      <c r="M47" s="25">
        <f>[1]Disbursement!AL364</f>
        <v>22678945.5</v>
      </c>
      <c r="N47" s="26">
        <f t="shared" si="1"/>
        <v>0.89686770802891047</v>
      </c>
      <c r="O47" s="8"/>
      <c r="P47" s="8"/>
    </row>
    <row r="48" spans="1:17" ht="24.75" hidden="1" x14ac:dyDescent="0.4">
      <c r="A48" s="8"/>
      <c r="B48" s="16" t="s">
        <v>15</v>
      </c>
      <c r="C48" s="27">
        <v>20816750</v>
      </c>
      <c r="D48" s="28">
        <f>[1]Disbursement!D437</f>
        <v>9711429</v>
      </c>
      <c r="E48" s="19">
        <f t="shared" si="2"/>
        <v>0.46651994187373147</v>
      </c>
      <c r="F48" s="20">
        <v>6003030</v>
      </c>
      <c r="G48" s="29">
        <f>[1]Disbursement!R437</f>
        <v>6819539</v>
      </c>
      <c r="H48" s="22">
        <f t="shared" si="3"/>
        <v>1.1360161451800175</v>
      </c>
      <c r="I48" s="23">
        <v>3626510</v>
      </c>
      <c r="J48" s="30">
        <f>[1]Disbursement!AJ437</f>
        <v>324623</v>
      </c>
      <c r="K48" s="22">
        <f t="shared" si="0"/>
        <v>8.9513885250557701E-2</v>
      </c>
      <c r="L48" s="23">
        <v>30446290</v>
      </c>
      <c r="M48" s="25">
        <f>[1]Disbursement!AL437</f>
        <v>16855591</v>
      </c>
      <c r="N48" s="26">
        <f t="shared" si="1"/>
        <v>0.55361723875059987</v>
      </c>
      <c r="O48" s="8"/>
      <c r="P48" s="8"/>
    </row>
    <row r="49" spans="1:16" ht="24.75" hidden="1" x14ac:dyDescent="0.4">
      <c r="A49" s="8"/>
      <c r="B49" s="16" t="s">
        <v>17</v>
      </c>
      <c r="C49" s="27">
        <v>33376252.24492</v>
      </c>
      <c r="D49" s="28">
        <f>[1]Disbursement!D510</f>
        <v>26953560</v>
      </c>
      <c r="E49" s="19">
        <f t="shared" si="2"/>
        <v>0.80756700309581464</v>
      </c>
      <c r="F49" s="20">
        <v>5437497.9630000005</v>
      </c>
      <c r="G49" s="29">
        <f>[1]Disbursement!R510</f>
        <v>3034138</v>
      </c>
      <c r="H49" s="22">
        <f t="shared" si="3"/>
        <v>0.55800259984391642</v>
      </c>
      <c r="I49" s="23">
        <v>2509999.7599999998</v>
      </c>
      <c r="J49" s="30">
        <f>[1]Disbursement!AJ510</f>
        <v>2127112</v>
      </c>
      <c r="K49" s="22">
        <f t="shared" si="0"/>
        <v>0.84745506111124103</v>
      </c>
      <c r="L49" s="23">
        <v>41323749.967920005</v>
      </c>
      <c r="M49" s="25">
        <f>[1]Disbursement!AL510</f>
        <v>32114810</v>
      </c>
      <c r="N49" s="26">
        <f t="shared" si="1"/>
        <v>0.77715139659229893</v>
      </c>
      <c r="O49" s="8"/>
      <c r="P49" s="8"/>
    </row>
    <row r="50" spans="1:16" ht="24.75" hidden="1" x14ac:dyDescent="0.4">
      <c r="A50" s="8"/>
      <c r="B50" s="16" t="s">
        <v>18</v>
      </c>
      <c r="C50" s="27">
        <v>16991124</v>
      </c>
      <c r="D50" s="28">
        <f>[1]Disbursement!D583</f>
        <v>10567606</v>
      </c>
      <c r="E50" s="19">
        <f t="shared" si="2"/>
        <v>0.62194861269919521</v>
      </c>
      <c r="F50" s="20">
        <v>4381706</v>
      </c>
      <c r="G50" s="29">
        <f>[1]Disbursement!R583</f>
        <v>3428224</v>
      </c>
      <c r="H50" s="22">
        <f t="shared" si="3"/>
        <v>0.78239480238975412</v>
      </c>
      <c r="I50" s="23">
        <v>1548107.5</v>
      </c>
      <c r="J50" s="30">
        <f>[1]Disbursement!AJ583</f>
        <v>402895</v>
      </c>
      <c r="K50" s="22">
        <f t="shared" si="0"/>
        <v>0.26025001493759314</v>
      </c>
      <c r="L50" s="23">
        <v>22920937.5</v>
      </c>
      <c r="M50" s="25">
        <f>[1]Disbursement!AL583</f>
        <v>14398725</v>
      </c>
      <c r="N50" s="26">
        <f t="shared" si="1"/>
        <v>0.6281909280543172</v>
      </c>
      <c r="O50" s="8"/>
      <c r="P50" s="8"/>
    </row>
    <row r="51" spans="1:16" ht="24.75" hidden="1" x14ac:dyDescent="0.4">
      <c r="A51" s="8"/>
      <c r="B51" s="16" t="s">
        <v>19</v>
      </c>
      <c r="C51" s="27">
        <v>53217200</v>
      </c>
      <c r="D51" s="28">
        <f>[1]Disbursement!D656</f>
        <v>20478554.147840001</v>
      </c>
      <c r="E51" s="19">
        <f t="shared" si="2"/>
        <v>0.38481081582345561</v>
      </c>
      <c r="F51" s="20">
        <v>8752150</v>
      </c>
      <c r="G51" s="29">
        <f>[1]Disbursement!R656</f>
        <v>12191675.647</v>
      </c>
      <c r="H51" s="22">
        <f t="shared" si="3"/>
        <v>1.3929920816028061</v>
      </c>
      <c r="I51" s="23">
        <v>5568500</v>
      </c>
      <c r="J51" s="30">
        <f>[1]Disbursement!AJ656</f>
        <v>5665376.0490000006</v>
      </c>
      <c r="K51" s="22">
        <f t="shared" si="0"/>
        <v>1.017397153452456</v>
      </c>
      <c r="L51" s="23">
        <v>67537850</v>
      </c>
      <c r="M51" s="25">
        <f>[1]Disbursement!AL656</f>
        <v>38335605.843839996</v>
      </c>
      <c r="N51" s="26">
        <f t="shared" si="1"/>
        <v>0.56761661562871779</v>
      </c>
      <c r="O51" s="8"/>
      <c r="P51" s="8"/>
    </row>
    <row r="52" spans="1:16" ht="24.75" hidden="1" x14ac:dyDescent="0.4">
      <c r="A52" s="8"/>
      <c r="B52" s="16" t="s">
        <v>20</v>
      </c>
      <c r="C52" s="27">
        <v>34117750</v>
      </c>
      <c r="D52" s="28">
        <f>[1]Disbursement!D729</f>
        <v>16849673.039209999</v>
      </c>
      <c r="E52" s="19">
        <f t="shared" si="2"/>
        <v>0.49386823689164727</v>
      </c>
      <c r="F52" s="20">
        <v>16738000</v>
      </c>
      <c r="G52" s="29">
        <f>[1]Disbursement!R729</f>
        <v>22624038.576469198</v>
      </c>
      <c r="H52" s="22">
        <f t="shared" si="3"/>
        <v>1.3516572216793641</v>
      </c>
      <c r="I52" s="23">
        <v>15181257.673749998</v>
      </c>
      <c r="J52" s="30">
        <f>[1]Disbursement!AJ729</f>
        <v>14976487.113</v>
      </c>
      <c r="K52" s="22">
        <f t="shared" si="0"/>
        <v>0.98651162076617216</v>
      </c>
      <c r="L52" s="23">
        <v>66037007.673749991</v>
      </c>
      <c r="M52" s="25">
        <f>[1]Disbursement!AL729</f>
        <v>54450198.728679202</v>
      </c>
      <c r="N52" s="26">
        <f t="shared" si="1"/>
        <v>0.82454067267380748</v>
      </c>
      <c r="O52" s="8"/>
      <c r="P52" s="8"/>
    </row>
    <row r="53" spans="1:16" s="7" customFormat="1" ht="24.75" hidden="1" x14ac:dyDescent="0.4">
      <c r="A53" s="8"/>
      <c r="B53" s="16" t="s">
        <v>21</v>
      </c>
      <c r="C53" s="27">
        <v>21684011.5</v>
      </c>
      <c r="D53" s="28">
        <f>[1]Disbursement!D802</f>
        <v>20493496.537189998</v>
      </c>
      <c r="E53" s="19">
        <f t="shared" si="2"/>
        <v>0.94509710701776739</v>
      </c>
      <c r="F53" s="20">
        <v>7688004.5</v>
      </c>
      <c r="G53" s="29">
        <f>[1]Disbursement!R802</f>
        <v>6094709.2774400003</v>
      </c>
      <c r="H53" s="22">
        <f t="shared" si="3"/>
        <v>0.79275568548899789</v>
      </c>
      <c r="I53" s="23">
        <v>5500035.5</v>
      </c>
      <c r="J53" s="30">
        <f>[1]Disbursement!AJ802</f>
        <v>1825096.5649999999</v>
      </c>
      <c r="K53" s="22">
        <f t="shared" si="0"/>
        <v>0.33183359725587225</v>
      </c>
      <c r="L53" s="23">
        <v>34872051.5</v>
      </c>
      <c r="M53" s="25">
        <f>[1]Disbursement!AL802</f>
        <v>28413302.379629999</v>
      </c>
      <c r="N53" s="26">
        <f t="shared" si="1"/>
        <v>0.8147872338290737</v>
      </c>
      <c r="O53" s="8"/>
      <c r="P53" s="8"/>
    </row>
    <row r="54" spans="1:16" s="7" customFormat="1" ht="24.75" hidden="1" x14ac:dyDescent="0.4">
      <c r="A54" s="8"/>
      <c r="B54" s="16" t="s">
        <v>22</v>
      </c>
      <c r="C54" s="27">
        <v>88825226.5</v>
      </c>
      <c r="D54" s="28">
        <f>[1]Disbursement!D875</f>
        <v>39860456</v>
      </c>
      <c r="E54" s="19">
        <f t="shared" si="2"/>
        <v>0.44875152668482077</v>
      </c>
      <c r="F54" s="20">
        <v>81597500</v>
      </c>
      <c r="G54" s="29">
        <f>[1]Disbursement!R875</f>
        <v>162848348</v>
      </c>
      <c r="H54" s="22">
        <f t="shared" si="3"/>
        <v>1.9957516835687368</v>
      </c>
      <c r="I54" s="23">
        <v>73492550</v>
      </c>
      <c r="J54" s="30">
        <f>[1]Disbursement!AJ875</f>
        <v>19250130</v>
      </c>
      <c r="K54" s="22">
        <f t="shared" si="0"/>
        <v>0.26193308029181189</v>
      </c>
      <c r="L54" s="23">
        <v>243915276.5</v>
      </c>
      <c r="M54" s="25">
        <f>[1]Disbursement!AL875</f>
        <v>221958934</v>
      </c>
      <c r="N54" s="26">
        <f t="shared" si="1"/>
        <v>0.90998373363465823</v>
      </c>
      <c r="O54" s="8"/>
      <c r="P54" s="8"/>
    </row>
    <row r="55" spans="1:16" ht="24.75" hidden="1" x14ac:dyDescent="0.4">
      <c r="A55" s="8"/>
      <c r="B55" s="16" t="s">
        <v>23</v>
      </c>
      <c r="C55" s="27">
        <v>23196248</v>
      </c>
      <c r="D55" s="28">
        <f>[1]Disbursement!D948</f>
        <v>18899949</v>
      </c>
      <c r="E55" s="19">
        <f t="shared" si="2"/>
        <v>0.81478474449833438</v>
      </c>
      <c r="F55" s="20">
        <v>3424600</v>
      </c>
      <c r="G55" s="29">
        <f>[1]Disbursement!R948</f>
        <v>2256681</v>
      </c>
      <c r="H55" s="22">
        <f t="shared" si="3"/>
        <v>0.65896192256029906</v>
      </c>
      <c r="I55" s="23">
        <v>1214850</v>
      </c>
      <c r="J55" s="30">
        <f>[1]Disbursement!AJ948</f>
        <v>387339</v>
      </c>
      <c r="K55" s="22">
        <f t="shared" si="0"/>
        <v>0.31883689344363503</v>
      </c>
      <c r="L55" s="23">
        <v>27835698</v>
      </c>
      <c r="M55" s="25">
        <f>[1]Disbursement!AL948</f>
        <v>21543969</v>
      </c>
      <c r="N55" s="26">
        <f t="shared" si="1"/>
        <v>0.77396905944302175</v>
      </c>
      <c r="O55" s="8"/>
      <c r="P55" s="8"/>
    </row>
    <row r="56" spans="1:16" ht="24.75" hidden="1" x14ac:dyDescent="0.4">
      <c r="A56" s="8"/>
      <c r="B56" s="16" t="s">
        <v>24</v>
      </c>
      <c r="C56" s="27">
        <v>36251900</v>
      </c>
      <c r="D56" s="28">
        <f>[1]Disbursement!D1021</f>
        <v>23763327</v>
      </c>
      <c r="E56" s="19">
        <f t="shared" si="2"/>
        <v>0.65550569763239996</v>
      </c>
      <c r="F56" s="20">
        <v>9204523</v>
      </c>
      <c r="G56" s="29">
        <f>[1]Disbursement!R1021</f>
        <v>5569435</v>
      </c>
      <c r="H56" s="22">
        <f t="shared" si="3"/>
        <v>0.6050758958394693</v>
      </c>
      <c r="I56" s="23">
        <v>4211200</v>
      </c>
      <c r="J56" s="30">
        <f>[1]Disbursement!AJ1021</f>
        <v>339441</v>
      </c>
      <c r="K56" s="22">
        <f t="shared" si="0"/>
        <v>8.0604340805471131E-2</v>
      </c>
      <c r="L56" s="23">
        <v>49667623</v>
      </c>
      <c r="M56" s="25">
        <f>[1]Disbursement!AL1021</f>
        <v>29672203</v>
      </c>
      <c r="N56" s="26">
        <f t="shared" si="1"/>
        <v>0.59741540278664029</v>
      </c>
      <c r="O56" s="8"/>
      <c r="P56" s="8"/>
    </row>
    <row r="57" spans="1:16" ht="24.75" hidden="1" x14ac:dyDescent="0.4">
      <c r="A57" s="8"/>
      <c r="B57" s="16" t="s">
        <v>30</v>
      </c>
      <c r="C57" s="27">
        <v>15963649.349774571</v>
      </c>
      <c r="D57" s="28">
        <f>[1]Disbursement!D1094</f>
        <v>6232132</v>
      </c>
      <c r="E57" s="19">
        <f t="shared" si="2"/>
        <v>0.39039519494882957</v>
      </c>
      <c r="F57" s="20">
        <v>9598784.4701554216</v>
      </c>
      <c r="G57" s="29">
        <f>[1]Disbursement!R1094</f>
        <v>8629048.7699999996</v>
      </c>
      <c r="H57" s="22">
        <f t="shared" si="3"/>
        <v>0.89897307277077343</v>
      </c>
      <c r="I57" s="23">
        <v>5692800.1350585762</v>
      </c>
      <c r="J57" s="30">
        <f>[1]Disbursement!AJ1094</f>
        <v>1881522</v>
      </c>
      <c r="K57" s="22">
        <f t="shared" si="0"/>
        <v>0.33050905623979721</v>
      </c>
      <c r="L57" s="23">
        <v>31255234.178103574</v>
      </c>
      <c r="M57" s="25">
        <f>[1]Disbursement!AL1094</f>
        <v>16742702.77</v>
      </c>
      <c r="N57" s="26">
        <f t="shared" si="1"/>
        <v>0.5356767661567996</v>
      </c>
      <c r="O57" s="8"/>
      <c r="P57" s="8"/>
    </row>
    <row r="58" spans="1:16" ht="24.75" hidden="1" x14ac:dyDescent="0.4">
      <c r="A58" s="8"/>
      <c r="B58" s="16" t="s">
        <v>39</v>
      </c>
      <c r="C58" s="27">
        <v>19902693.5</v>
      </c>
      <c r="D58" s="28">
        <f>[1]Disbursement!D1167</f>
        <v>17947091</v>
      </c>
      <c r="E58" s="19">
        <f t="shared" si="2"/>
        <v>0.9017418170058239</v>
      </c>
      <c r="F58" s="20">
        <v>774720</v>
      </c>
      <c r="G58" s="29">
        <f>[1]Disbursement!R1167</f>
        <v>1579907</v>
      </c>
      <c r="H58" s="22">
        <f t="shared" si="3"/>
        <v>2.0393264663362247</v>
      </c>
      <c r="I58" s="23">
        <v>900726.5</v>
      </c>
      <c r="J58" s="30">
        <f>[1]Disbursement!AJ1167</f>
        <v>1724952</v>
      </c>
      <c r="K58" s="22">
        <f t="shared" si="0"/>
        <v>1.9150674483319854</v>
      </c>
      <c r="L58" s="23">
        <v>21578140</v>
      </c>
      <c r="M58" s="25">
        <f>[1]Disbursement!AL1167</f>
        <v>21251950</v>
      </c>
      <c r="N58" s="26">
        <f t="shared" si="1"/>
        <v>0.98488331246344685</v>
      </c>
      <c r="O58" s="8"/>
      <c r="P58" s="8"/>
    </row>
    <row r="59" spans="1:16" ht="24.75" hidden="1" x14ac:dyDescent="0.4">
      <c r="A59" s="8"/>
      <c r="B59" s="16" t="s">
        <v>31</v>
      </c>
      <c r="C59" s="27">
        <v>15532600</v>
      </c>
      <c r="D59" s="28">
        <f>[1]Disbursement!D1240</f>
        <v>6306491</v>
      </c>
      <c r="E59" s="19">
        <f t="shared" si="2"/>
        <v>0.40601644283635707</v>
      </c>
      <c r="F59" s="20">
        <v>3764400</v>
      </c>
      <c r="G59" s="29">
        <f>[1]Disbursement!R1240</f>
        <v>2354978</v>
      </c>
      <c r="H59" s="22">
        <f t="shared" si="3"/>
        <v>0.62559186058867278</v>
      </c>
      <c r="I59" s="23">
        <v>4046000</v>
      </c>
      <c r="J59" s="30">
        <f>[1]Disbursement!AJ1240</f>
        <v>612544</v>
      </c>
      <c r="K59" s="22">
        <f t="shared" si="0"/>
        <v>0.15139495798319327</v>
      </c>
      <c r="L59" s="23">
        <v>23343000</v>
      </c>
      <c r="M59" s="25">
        <f>[1]Disbursement!AL1240</f>
        <v>9274013</v>
      </c>
      <c r="N59" s="26">
        <f t="shared" si="1"/>
        <v>0.39729310714132715</v>
      </c>
      <c r="O59" s="8"/>
      <c r="P59" s="8"/>
    </row>
    <row r="60" spans="1:16" ht="24.75" hidden="1" x14ac:dyDescent="0.4">
      <c r="A60" s="8"/>
      <c r="B60" s="16" t="s">
        <v>26</v>
      </c>
      <c r="C60" s="31">
        <v>3535550</v>
      </c>
      <c r="D60" s="32">
        <f>[1]Disbursement!D1313</f>
        <v>2300221</v>
      </c>
      <c r="E60" s="19">
        <f t="shared" si="2"/>
        <v>0.65059778535164259</v>
      </c>
      <c r="F60" s="20">
        <v>2616750</v>
      </c>
      <c r="G60" s="33">
        <f>[1]Disbursement!R1313</f>
        <v>2376607</v>
      </c>
      <c r="H60" s="22">
        <f t="shared" si="3"/>
        <v>0.90822852775389318</v>
      </c>
      <c r="I60" s="23">
        <v>820911</v>
      </c>
      <c r="J60" s="34">
        <f>[1]Disbursement!AJ1313</f>
        <v>341451</v>
      </c>
      <c r="K60" s="22">
        <f t="shared" si="0"/>
        <v>0.4159415576109956</v>
      </c>
      <c r="L60" s="23">
        <v>6973211</v>
      </c>
      <c r="M60" s="35">
        <f>[1]Disbursement!AL1313</f>
        <v>5018279</v>
      </c>
      <c r="N60" s="26">
        <f t="shared" si="1"/>
        <v>0.71965110477798533</v>
      </c>
      <c r="O60" s="8"/>
      <c r="P60" s="8"/>
    </row>
    <row r="61" spans="1:16" s="36" customFormat="1" ht="24.75" hidden="1" x14ac:dyDescent="0.4">
      <c r="B61" s="16" t="s">
        <v>27</v>
      </c>
      <c r="C61" s="27">
        <v>55578533</v>
      </c>
      <c r="D61" s="27">
        <f>[1]Disbursement!D1386</f>
        <v>41206477.827604949</v>
      </c>
      <c r="E61" s="27">
        <f t="shared" si="2"/>
        <v>0.74140995818664279</v>
      </c>
      <c r="F61" s="20">
        <v>9688347.5</v>
      </c>
      <c r="G61" s="37">
        <f>'[2]ACP Disbursement'!$S$69</f>
        <v>18821409.443118967</v>
      </c>
      <c r="H61" s="38">
        <f t="shared" si="3"/>
        <v>1.9426852146993041</v>
      </c>
      <c r="I61" s="23">
        <v>19473025.5</v>
      </c>
      <c r="J61" s="39">
        <v>14322442.6912024</v>
      </c>
      <c r="K61" s="38">
        <f t="shared" si="0"/>
        <v>0.73550166568633113</v>
      </c>
      <c r="L61" s="23">
        <v>84739906</v>
      </c>
      <c r="M61" s="40">
        <f>'[2]ACP Disbursement'!$AN$69</f>
        <v>74350329.961926311</v>
      </c>
      <c r="N61" s="41">
        <f t="shared" si="1"/>
        <v>0.8773945295847545</v>
      </c>
    </row>
    <row r="62" spans="1:16" ht="24.75" hidden="1" x14ac:dyDescent="0.4">
      <c r="A62" s="8"/>
      <c r="B62" s="16" t="s">
        <v>40</v>
      </c>
      <c r="C62" s="42">
        <v>13504350</v>
      </c>
      <c r="D62" s="43">
        <f>[1]Disbursement!D1459</f>
        <v>6994533</v>
      </c>
      <c r="E62" s="19">
        <f t="shared" si="2"/>
        <v>0.51794666163125214</v>
      </c>
      <c r="F62" s="20">
        <v>3397300</v>
      </c>
      <c r="G62" s="44">
        <f>[1]Disbursement!R1459</f>
        <v>2053249</v>
      </c>
      <c r="H62" s="22">
        <f t="shared" si="3"/>
        <v>0.60437671091749334</v>
      </c>
      <c r="I62" s="23">
        <v>2144300</v>
      </c>
      <c r="J62" s="45">
        <f>[1]Disbursement!AJ1459</f>
        <v>728107.2</v>
      </c>
      <c r="K62" s="22">
        <f t="shared" si="0"/>
        <v>0.33955472648416729</v>
      </c>
      <c r="L62" s="23">
        <v>19045950</v>
      </c>
      <c r="M62" s="46">
        <f>[1]Disbursement!AL1459</f>
        <v>9775889.1999999993</v>
      </c>
      <c r="N62" s="26">
        <f t="shared" si="1"/>
        <v>0.51327915908631494</v>
      </c>
      <c r="O62" s="8"/>
      <c r="P62" s="8"/>
    </row>
    <row r="63" spans="1:16" ht="24.75" hidden="1" x14ac:dyDescent="0.4">
      <c r="A63" s="8"/>
      <c r="B63" s="16" t="s">
        <v>29</v>
      </c>
      <c r="C63" s="27">
        <v>58504885</v>
      </c>
      <c r="D63" s="28">
        <f>[1]Disbursement!D1532</f>
        <v>21949072</v>
      </c>
      <c r="E63" s="19">
        <f t="shared" si="2"/>
        <v>0.37516648396112562</v>
      </c>
      <c r="F63" s="20">
        <v>6853562</v>
      </c>
      <c r="G63" s="29">
        <f>[1]Disbursement!R1532</f>
        <v>8274470</v>
      </c>
      <c r="H63" s="22">
        <f t="shared" si="3"/>
        <v>1.2073240163290271</v>
      </c>
      <c r="I63" s="23">
        <v>6222259.5</v>
      </c>
      <c r="J63" s="30">
        <f>[1]Disbursement!AJ1532</f>
        <v>1478202</v>
      </c>
      <c r="K63" s="22">
        <f t="shared" si="0"/>
        <v>0.23756675529202856</v>
      </c>
      <c r="L63" s="23">
        <v>71580706.5</v>
      </c>
      <c r="M63" s="25">
        <f>[1]Disbursement!AL1532</f>
        <v>31701744</v>
      </c>
      <c r="N63" s="26">
        <f t="shared" si="1"/>
        <v>0.44288112747252639</v>
      </c>
      <c r="O63" s="8"/>
      <c r="P63" s="8"/>
    </row>
    <row r="64" spans="1:16" ht="24.75" hidden="1" x14ac:dyDescent="0.4">
      <c r="A64" s="8"/>
      <c r="B64" s="47" t="s">
        <v>32</v>
      </c>
      <c r="C64" s="31">
        <v>30704396</v>
      </c>
      <c r="D64" s="32">
        <f>[1]Disbursement!D1605</f>
        <v>21218434</v>
      </c>
      <c r="E64" s="48">
        <f t="shared" si="2"/>
        <v>0.69105524824523501</v>
      </c>
      <c r="F64" s="49">
        <v>3381000.5</v>
      </c>
      <c r="G64" s="33">
        <f>[1]Disbursement!R1605</f>
        <v>1923624</v>
      </c>
      <c r="H64" s="50">
        <f t="shared" si="3"/>
        <v>0.56895111373097995</v>
      </c>
      <c r="I64" s="51">
        <v>12275199</v>
      </c>
      <c r="J64" s="34">
        <f>[1]Disbursement!AJ1605</f>
        <v>432196.08</v>
      </c>
      <c r="K64" s="50">
        <f t="shared" si="0"/>
        <v>3.5208885819284885E-2</v>
      </c>
      <c r="L64" s="51">
        <v>46360595.5</v>
      </c>
      <c r="M64" s="35">
        <f>[1]Disbursement!AL1605</f>
        <v>23574254.079999998</v>
      </c>
      <c r="N64" s="52">
        <f t="shared" si="1"/>
        <v>0.50849765465156715</v>
      </c>
      <c r="O64" s="8"/>
      <c r="P64" s="8"/>
    </row>
    <row r="65" spans="1:16" ht="18.75" hidden="1" x14ac:dyDescent="0.3">
      <c r="A65" s="8"/>
      <c r="B65" s="53" t="s">
        <v>34</v>
      </c>
      <c r="C65" s="27">
        <f>SUM(C43:C64)</f>
        <v>654188149.75271964</v>
      </c>
      <c r="D65" s="27">
        <f>SUM(D43:D64)</f>
        <v>411367709.2770949</v>
      </c>
      <c r="E65" s="54">
        <f t="shared" si="2"/>
        <v>0.62882170738279219</v>
      </c>
      <c r="F65" s="27">
        <f>SUM(F43:F64)</f>
        <v>214816890.03315541</v>
      </c>
      <c r="G65" s="27">
        <f>SUM(G43:G64)</f>
        <v>299957107.57729822</v>
      </c>
      <c r="H65" s="55">
        <f t="shared" si="3"/>
        <v>1.3963385631874758</v>
      </c>
      <c r="I65" s="27">
        <f>SUM(I43:I64)</f>
        <v>191289677.80730858</v>
      </c>
      <c r="J65" s="27">
        <f>SUM(J43:J64)</f>
        <v>87088146.578202397</v>
      </c>
      <c r="K65" s="55">
        <f t="shared" si="0"/>
        <v>0.45526840536544116</v>
      </c>
      <c r="L65" s="27">
        <f>SUM(L43:L64)</f>
        <v>1060294717.8162986</v>
      </c>
      <c r="M65" s="56">
        <f>SUM(M43:M64)</f>
        <v>798406976.54559565</v>
      </c>
      <c r="N65" s="57">
        <f t="shared" si="1"/>
        <v>0.75300476662746485</v>
      </c>
      <c r="O65" s="8"/>
      <c r="P65" s="8"/>
    </row>
    <row r="66" spans="1:16" s="59" customFormat="1" ht="24.75" hidden="1" x14ac:dyDescent="0.4">
      <c r="A66" s="58"/>
      <c r="B66" s="58"/>
      <c r="D66" s="60"/>
      <c r="E66" s="61"/>
      <c r="F66" s="61"/>
      <c r="G66" s="61"/>
      <c r="H66" s="62"/>
      <c r="I66" s="63"/>
      <c r="J66" s="61"/>
      <c r="K66" s="64"/>
      <c r="L66" s="65"/>
      <c r="M66" s="66"/>
      <c r="N66" s="67"/>
      <c r="O66" s="68"/>
      <c r="P66" s="66"/>
    </row>
    <row r="67" spans="1:16" s="69" customFormat="1" ht="18.75" hidden="1" x14ac:dyDescent="0.3">
      <c r="A67" s="58"/>
      <c r="B67" s="58"/>
      <c r="C67" s="59"/>
      <c r="D67" s="60"/>
      <c r="E67" s="61"/>
      <c r="F67" s="61"/>
      <c r="G67" s="61"/>
      <c r="H67" s="61"/>
      <c r="I67" s="61"/>
      <c r="J67" s="61"/>
      <c r="K67" s="61"/>
      <c r="L67" s="61"/>
      <c r="M67" s="66"/>
      <c r="N67" s="66"/>
      <c r="O67" s="66"/>
      <c r="P67" s="66"/>
    </row>
    <row r="68" spans="1:16" hidden="1" x14ac:dyDescent="0.25">
      <c r="A68" s="8"/>
      <c r="B68" s="8"/>
      <c r="M68" s="8"/>
      <c r="N68" s="36"/>
      <c r="O68" s="8"/>
      <c r="P68" s="8"/>
    </row>
    <row r="69" spans="1:16" hidden="1" x14ac:dyDescent="0.25"/>
    <row r="70" spans="1:16" hidden="1" x14ac:dyDescent="0.25"/>
    <row r="71" spans="1:16" hidden="1" x14ac:dyDescent="0.25"/>
    <row r="72" spans="1:16" hidden="1" x14ac:dyDescent="0.25"/>
    <row r="73" spans="1:16" hidden="1" x14ac:dyDescent="0.25"/>
    <row r="74" spans="1:16" hidden="1" x14ac:dyDescent="0.25"/>
    <row r="75" spans="1:16" hidden="1" x14ac:dyDescent="0.25"/>
    <row r="76" spans="1:16" hidden="1" x14ac:dyDescent="0.25"/>
    <row r="77" spans="1:16" hidden="1" x14ac:dyDescent="0.25"/>
    <row r="78" spans="1:16" hidden="1" x14ac:dyDescent="0.25"/>
    <row r="79" spans="1:16" hidden="1" x14ac:dyDescent="0.25"/>
    <row r="80" spans="1:16" hidden="1" x14ac:dyDescent="0.25"/>
    <row r="81" spans="8:10" hidden="1" x14ac:dyDescent="0.25"/>
    <row r="82" spans="8:10" hidden="1" x14ac:dyDescent="0.25"/>
    <row r="83" spans="8:10" hidden="1" x14ac:dyDescent="0.25"/>
    <row r="84" spans="8:10" ht="18.75" hidden="1" x14ac:dyDescent="0.3">
      <c r="H84" s="12">
        <f>I84/10000</f>
        <v>533.79079999999999</v>
      </c>
      <c r="I84" s="24">
        <v>5337908</v>
      </c>
      <c r="J84" s="7">
        <f>K84</f>
        <v>0</v>
      </c>
    </row>
    <row r="85" spans="8:10" ht="18.75" hidden="1" x14ac:dyDescent="0.3">
      <c r="H85" s="12">
        <f t="shared" ref="H85:H105" si="4">I85/10000</f>
        <v>2240.5802749999998</v>
      </c>
      <c r="I85" s="30">
        <v>22405802.75</v>
      </c>
    </row>
    <row r="86" spans="8:10" ht="18.75" hidden="1" x14ac:dyDescent="0.3">
      <c r="H86" s="12">
        <f t="shared" si="4"/>
        <v>4383.2155000000002</v>
      </c>
      <c r="I86" s="30">
        <v>43832155</v>
      </c>
    </row>
    <row r="87" spans="8:10" ht="18.75" hidden="1" x14ac:dyDescent="0.3">
      <c r="H87" s="12">
        <f t="shared" si="4"/>
        <v>2062.6615539999998</v>
      </c>
      <c r="I87" s="30">
        <v>20626615.539999999</v>
      </c>
    </row>
    <row r="88" spans="8:10" ht="18.75" hidden="1" x14ac:dyDescent="0.3">
      <c r="H88" s="12">
        <f t="shared" si="4"/>
        <v>2267.89455</v>
      </c>
      <c r="I88" s="30">
        <v>22678945.5</v>
      </c>
    </row>
    <row r="89" spans="8:10" ht="18.75" hidden="1" x14ac:dyDescent="0.3">
      <c r="H89" s="12">
        <f t="shared" si="4"/>
        <v>1685.5590999999999</v>
      </c>
      <c r="I89" s="30">
        <v>16855591</v>
      </c>
    </row>
    <row r="90" spans="8:10" ht="18.75" hidden="1" x14ac:dyDescent="0.3">
      <c r="H90" s="12">
        <f t="shared" si="4"/>
        <v>212.71119999999999</v>
      </c>
      <c r="I90" s="30">
        <v>2127112</v>
      </c>
    </row>
    <row r="91" spans="8:10" ht="18.75" hidden="1" x14ac:dyDescent="0.3">
      <c r="H91" s="12">
        <f t="shared" si="4"/>
        <v>40.289499999999997</v>
      </c>
      <c r="I91" s="30">
        <v>402895</v>
      </c>
    </row>
    <row r="92" spans="8:10" ht="18.75" hidden="1" x14ac:dyDescent="0.3">
      <c r="H92" s="12">
        <f t="shared" si="4"/>
        <v>566.53760490000002</v>
      </c>
      <c r="I92" s="30">
        <v>5665376.0490000006</v>
      </c>
    </row>
    <row r="93" spans="8:10" ht="18.75" hidden="1" x14ac:dyDescent="0.3">
      <c r="H93" s="12">
        <f t="shared" si="4"/>
        <v>1497.6487113000001</v>
      </c>
      <c r="I93" s="30">
        <v>14976487.113</v>
      </c>
    </row>
    <row r="94" spans="8:10" ht="18.75" hidden="1" x14ac:dyDescent="0.3">
      <c r="H94" s="12">
        <f t="shared" si="4"/>
        <v>182.50965650000001</v>
      </c>
      <c r="I94" s="30">
        <v>1825096.5649999999</v>
      </c>
    </row>
    <row r="95" spans="8:10" ht="18.75" hidden="1" x14ac:dyDescent="0.3">
      <c r="H95" s="12">
        <f t="shared" si="4"/>
        <v>1925.0129999999999</v>
      </c>
      <c r="I95" s="30">
        <v>19250130</v>
      </c>
    </row>
    <row r="96" spans="8:10" ht="18.75" hidden="1" x14ac:dyDescent="0.3">
      <c r="H96" s="12">
        <f t="shared" si="4"/>
        <v>38.733899999999998</v>
      </c>
      <c r="I96" s="30">
        <v>387339</v>
      </c>
    </row>
    <row r="97" spans="3:17" ht="18.75" hidden="1" x14ac:dyDescent="0.3">
      <c r="H97" s="12">
        <f t="shared" si="4"/>
        <v>33.944099999999999</v>
      </c>
      <c r="I97" s="30">
        <v>339441</v>
      </c>
    </row>
    <row r="98" spans="3:17" ht="18.75" hidden="1" x14ac:dyDescent="0.3">
      <c r="H98" s="12">
        <f t="shared" si="4"/>
        <v>188.15219999999999</v>
      </c>
      <c r="I98" s="30">
        <v>1881522</v>
      </c>
    </row>
    <row r="99" spans="3:17" ht="18.75" hidden="1" x14ac:dyDescent="0.3">
      <c r="H99" s="12">
        <f t="shared" si="4"/>
        <v>172.49520000000001</v>
      </c>
      <c r="I99" s="30">
        <v>1724952</v>
      </c>
    </row>
    <row r="100" spans="3:17" ht="18.75" hidden="1" x14ac:dyDescent="0.3">
      <c r="H100" s="12">
        <f t="shared" si="4"/>
        <v>61.254399999999997</v>
      </c>
      <c r="I100" s="30">
        <v>612544</v>
      </c>
    </row>
    <row r="101" spans="3:17" ht="18.75" hidden="1" x14ac:dyDescent="0.3">
      <c r="H101" s="12">
        <f t="shared" si="4"/>
        <v>34.145099999999999</v>
      </c>
      <c r="I101" s="34">
        <v>341451</v>
      </c>
    </row>
    <row r="102" spans="3:17" ht="18" hidden="1" x14ac:dyDescent="0.25">
      <c r="H102" s="12">
        <f t="shared" si="4"/>
        <v>1555.12339512024</v>
      </c>
      <c r="I102" s="70">
        <v>15551233.9512024</v>
      </c>
    </row>
    <row r="103" spans="3:17" ht="18.75" hidden="1" x14ac:dyDescent="0.3">
      <c r="H103" s="12">
        <f t="shared" si="4"/>
        <v>72.810719999999989</v>
      </c>
      <c r="I103" s="45">
        <v>728107.2</v>
      </c>
    </row>
    <row r="104" spans="3:17" ht="18.75" hidden="1" x14ac:dyDescent="0.3">
      <c r="H104" s="12">
        <f t="shared" si="4"/>
        <v>147.8202</v>
      </c>
      <c r="I104" s="30">
        <v>1478202</v>
      </c>
    </row>
    <row r="105" spans="3:17" ht="31.15" hidden="1" customHeight="1" x14ac:dyDescent="0.3">
      <c r="H105" s="12">
        <f t="shared" si="4"/>
        <v>43.219608000000001</v>
      </c>
      <c r="I105" s="34">
        <v>432196.08</v>
      </c>
    </row>
    <row r="106" spans="3:17" hidden="1" x14ac:dyDescent="0.25"/>
    <row r="107" spans="3:17" hidden="1" x14ac:dyDescent="0.25"/>
    <row r="108" spans="3:17" hidden="1" x14ac:dyDescent="0.25"/>
    <row r="109" spans="3:17" hidden="1" x14ac:dyDescent="0.25">
      <c r="C109" s="59"/>
      <c r="D109" s="59"/>
      <c r="E109" s="71"/>
      <c r="F109" s="59"/>
      <c r="G109" s="59"/>
      <c r="H109" s="71"/>
      <c r="I109" s="59"/>
      <c r="J109" s="59"/>
      <c r="K109" s="71"/>
      <c r="L109" s="59"/>
      <c r="M109" s="69"/>
      <c r="N109" s="72"/>
      <c r="O109" s="69"/>
      <c r="P109" s="69"/>
      <c r="Q109" s="69"/>
    </row>
    <row r="110" spans="3:17" hidden="1" x14ac:dyDescent="0.25">
      <c r="C110" s="59"/>
      <c r="D110" s="59"/>
      <c r="E110" s="71"/>
      <c r="F110" s="59"/>
      <c r="G110" s="59"/>
      <c r="H110" s="71"/>
      <c r="I110" s="59"/>
      <c r="J110" s="59"/>
      <c r="K110" s="71"/>
      <c r="L110" s="59"/>
      <c r="M110" s="69"/>
      <c r="N110" s="72"/>
      <c r="O110" s="69"/>
      <c r="P110" s="69"/>
      <c r="Q110" s="69"/>
    </row>
    <row r="111" spans="3:17" ht="15.75" hidden="1" x14ac:dyDescent="0.25">
      <c r="C111" s="59"/>
      <c r="D111" s="73"/>
      <c r="E111" s="74"/>
      <c r="F111" s="75"/>
      <c r="G111" s="75"/>
      <c r="H111" s="71"/>
      <c r="I111" s="59"/>
      <c r="J111" s="59"/>
      <c r="K111" s="75"/>
      <c r="L111" s="76"/>
      <c r="M111" s="69"/>
      <c r="N111" s="72"/>
      <c r="O111" s="69"/>
      <c r="P111" s="69"/>
      <c r="Q111" s="69"/>
    </row>
    <row r="112" spans="3:17" ht="15.75" hidden="1" x14ac:dyDescent="0.25">
      <c r="C112" s="59"/>
      <c r="D112" s="73"/>
      <c r="E112" s="74"/>
      <c r="F112" s="75"/>
      <c r="G112" s="75"/>
      <c r="H112" s="71"/>
      <c r="I112" s="59"/>
      <c r="J112" s="59"/>
      <c r="K112" s="75"/>
      <c r="L112" s="76"/>
      <c r="M112" s="69"/>
      <c r="N112" s="72"/>
      <c r="O112" s="77"/>
      <c r="P112" s="69"/>
      <c r="Q112" s="69"/>
    </row>
    <row r="113" spans="3:17" ht="15.75" hidden="1" x14ac:dyDescent="0.25">
      <c r="C113" s="59"/>
      <c r="D113" s="73"/>
      <c r="E113" s="74"/>
      <c r="F113" s="75"/>
      <c r="G113" s="75"/>
      <c r="H113" s="71"/>
      <c r="I113" s="59"/>
      <c r="J113" s="59"/>
      <c r="K113" s="75"/>
      <c r="L113" s="76"/>
      <c r="M113" s="69"/>
      <c r="N113" s="72"/>
      <c r="O113" s="77"/>
      <c r="P113" s="69"/>
      <c r="Q113" s="69"/>
    </row>
    <row r="114" spans="3:17" ht="15.75" hidden="1" x14ac:dyDescent="0.25">
      <c r="C114" s="59"/>
      <c r="D114" s="73"/>
      <c r="E114" s="74"/>
      <c r="F114" s="75"/>
      <c r="G114" s="75"/>
      <c r="H114" s="71"/>
      <c r="I114" s="59"/>
      <c r="J114" s="59"/>
      <c r="K114" s="75"/>
      <c r="L114" s="76"/>
      <c r="M114" s="69"/>
      <c r="N114" s="72"/>
      <c r="O114" s="77"/>
      <c r="P114" s="69"/>
      <c r="Q114" s="69"/>
    </row>
    <row r="115" spans="3:17" ht="15.75" hidden="1" x14ac:dyDescent="0.25">
      <c r="C115" s="59"/>
      <c r="D115" s="73"/>
      <c r="E115" s="74"/>
      <c r="F115" s="75"/>
      <c r="G115" s="75"/>
      <c r="H115" s="71"/>
      <c r="I115" s="59"/>
      <c r="J115" s="59"/>
      <c r="K115" s="75"/>
      <c r="L115" s="76"/>
      <c r="M115" s="69"/>
      <c r="N115" s="72"/>
      <c r="O115" s="77"/>
      <c r="P115" s="69"/>
      <c r="Q115" s="69"/>
    </row>
    <row r="116" spans="3:17" ht="15.75" hidden="1" x14ac:dyDescent="0.25">
      <c r="C116" s="59"/>
      <c r="D116" s="73"/>
      <c r="E116" s="74"/>
      <c r="F116" s="75"/>
      <c r="G116" s="75"/>
      <c r="H116" s="71"/>
      <c r="I116" s="59"/>
      <c r="J116" s="59"/>
      <c r="K116" s="75"/>
      <c r="L116" s="76"/>
      <c r="M116" s="69"/>
      <c r="N116" s="72"/>
      <c r="O116" s="77"/>
      <c r="P116" s="69"/>
      <c r="Q116" s="69"/>
    </row>
    <row r="117" spans="3:17" ht="15.75" hidden="1" x14ac:dyDescent="0.25">
      <c r="C117" s="59"/>
      <c r="D117" s="73"/>
      <c r="E117" s="74"/>
      <c r="F117" s="75"/>
      <c r="G117" s="75"/>
      <c r="H117" s="71"/>
      <c r="I117" s="59"/>
      <c r="J117" s="59"/>
      <c r="K117" s="75"/>
      <c r="L117" s="76"/>
      <c r="M117" s="69"/>
      <c r="N117" s="72"/>
      <c r="O117" s="77"/>
      <c r="P117" s="69"/>
      <c r="Q117" s="69"/>
    </row>
    <row r="118" spans="3:17" ht="15.75" hidden="1" x14ac:dyDescent="0.25">
      <c r="C118" s="59"/>
      <c r="D118" s="73"/>
      <c r="E118" s="74"/>
      <c r="F118" s="75"/>
      <c r="G118" s="75"/>
      <c r="H118" s="71"/>
      <c r="I118" s="59"/>
      <c r="J118" s="59"/>
      <c r="K118" s="75"/>
      <c r="L118" s="76"/>
      <c r="M118" s="69"/>
      <c r="N118" s="72"/>
      <c r="O118" s="77"/>
      <c r="P118" s="69"/>
      <c r="Q118" s="69"/>
    </row>
    <row r="119" spans="3:17" ht="15.75" hidden="1" x14ac:dyDescent="0.25">
      <c r="C119" s="59"/>
      <c r="D119" s="73"/>
      <c r="E119" s="74"/>
      <c r="F119" s="75"/>
      <c r="G119" s="75"/>
      <c r="H119" s="71"/>
      <c r="I119" s="59"/>
      <c r="J119" s="59"/>
      <c r="K119" s="75"/>
      <c r="L119" s="76"/>
      <c r="M119" s="69"/>
      <c r="N119" s="72"/>
      <c r="O119" s="77"/>
      <c r="P119" s="69"/>
      <c r="Q119" s="69"/>
    </row>
    <row r="120" spans="3:17" ht="15.75" hidden="1" x14ac:dyDescent="0.25">
      <c r="C120" s="59"/>
      <c r="D120" s="73"/>
      <c r="E120" s="74"/>
      <c r="F120" s="75"/>
      <c r="G120" s="75"/>
      <c r="H120" s="71"/>
      <c r="I120" s="59"/>
      <c r="J120" s="59"/>
      <c r="K120" s="75"/>
      <c r="L120" s="76"/>
      <c r="M120" s="69"/>
      <c r="N120" s="72"/>
      <c r="O120" s="77"/>
      <c r="P120" s="69"/>
      <c r="Q120" s="69"/>
    </row>
    <row r="121" spans="3:17" ht="15.75" hidden="1" x14ac:dyDescent="0.25">
      <c r="C121" s="59"/>
      <c r="D121" s="73"/>
      <c r="E121" s="74"/>
      <c r="F121" s="75"/>
      <c r="G121" s="75"/>
      <c r="H121" s="71"/>
      <c r="I121" s="59"/>
      <c r="J121" s="59"/>
      <c r="K121" s="75"/>
      <c r="L121" s="76"/>
      <c r="M121" s="69"/>
      <c r="N121" s="72"/>
      <c r="O121" s="77"/>
      <c r="P121" s="69"/>
      <c r="Q121" s="69"/>
    </row>
    <row r="122" spans="3:17" ht="15.75" hidden="1" x14ac:dyDescent="0.25">
      <c r="C122" s="59"/>
      <c r="D122" s="73"/>
      <c r="E122" s="74"/>
      <c r="F122" s="75"/>
      <c r="G122" s="75"/>
      <c r="H122" s="71"/>
      <c r="I122" s="59"/>
      <c r="J122" s="59"/>
      <c r="K122" s="75"/>
      <c r="L122" s="76"/>
      <c r="M122" s="69"/>
      <c r="N122" s="72"/>
      <c r="O122" s="77"/>
      <c r="P122" s="69"/>
      <c r="Q122" s="69"/>
    </row>
    <row r="123" spans="3:17" ht="15.75" hidden="1" x14ac:dyDescent="0.25">
      <c r="C123" s="59"/>
      <c r="D123" s="73"/>
      <c r="E123" s="74"/>
      <c r="F123" s="75"/>
      <c r="G123" s="75"/>
      <c r="H123" s="71"/>
      <c r="I123" s="59"/>
      <c r="J123" s="59"/>
      <c r="K123" s="75"/>
      <c r="L123" s="76"/>
      <c r="M123" s="69"/>
      <c r="N123" s="72"/>
      <c r="O123" s="77"/>
      <c r="P123" s="69"/>
      <c r="Q123" s="69"/>
    </row>
    <row r="124" spans="3:17" x14ac:dyDescent="0.25">
      <c r="C124" s="59"/>
      <c r="D124" s="59"/>
      <c r="E124" s="71"/>
      <c r="F124" s="59"/>
      <c r="G124" s="59"/>
      <c r="H124" s="71"/>
      <c r="I124" s="59"/>
      <c r="J124" s="59"/>
      <c r="K124" s="71"/>
      <c r="L124" s="59"/>
      <c r="M124" s="69"/>
      <c r="N124" s="72"/>
      <c r="O124" s="69"/>
      <c r="P124" s="69"/>
      <c r="Q124" s="69"/>
    </row>
    <row r="126" spans="3:17" x14ac:dyDescent="0.25"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</row>
    <row r="127" spans="3:17" x14ac:dyDescent="0.25"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</row>
    <row r="128" spans="3:17" x14ac:dyDescent="0.25"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</row>
    <row r="129" spans="3:17" x14ac:dyDescent="0.25"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</row>
    <row r="130" spans="3:17" x14ac:dyDescent="0.25"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</row>
    <row r="131" spans="3:17" x14ac:dyDescent="0.25"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</row>
    <row r="132" spans="3:17" x14ac:dyDescent="0.25"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</row>
    <row r="133" spans="3:17" x14ac:dyDescent="0.25"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</row>
    <row r="134" spans="3:17" x14ac:dyDescent="0.25"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</row>
    <row r="135" spans="3:17" x14ac:dyDescent="0.25"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</row>
    <row r="136" spans="3:17" x14ac:dyDescent="0.25"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</row>
    <row r="137" spans="3:17" x14ac:dyDescent="0.25"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</row>
    <row r="138" spans="3:17" x14ac:dyDescent="0.25"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</row>
    <row r="139" spans="3:17" x14ac:dyDescent="0.25"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</row>
    <row r="140" spans="3:17" x14ac:dyDescent="0.25"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</row>
    <row r="141" spans="3:17" x14ac:dyDescent="0.25"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</row>
    <row r="142" spans="3:17" x14ac:dyDescent="0.25"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</row>
    <row r="143" spans="3:17" x14ac:dyDescent="0.25"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</row>
    <row r="144" spans="3:17" x14ac:dyDescent="0.25"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</row>
    <row r="145" spans="3:17" x14ac:dyDescent="0.25"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</row>
    <row r="146" spans="3:17" x14ac:dyDescent="0.25"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</row>
    <row r="147" spans="3:17" x14ac:dyDescent="0.25"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</row>
    <row r="148" spans="3:17" x14ac:dyDescent="0.25"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</row>
    <row r="149" spans="3:17" x14ac:dyDescent="0.25"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</row>
    <row r="150" spans="3:17" x14ac:dyDescent="0.25">
      <c r="E150" s="7"/>
      <c r="H150" s="7"/>
      <c r="K150" s="7"/>
      <c r="M150" s="7"/>
      <c r="N150" s="7"/>
      <c r="O150" s="7"/>
      <c r="P150" s="7"/>
      <c r="Q150" s="7"/>
    </row>
    <row r="151" spans="3:17" x14ac:dyDescent="0.25">
      <c r="E151" s="7"/>
      <c r="H151" s="7"/>
      <c r="K151" s="7"/>
      <c r="M151" s="7"/>
      <c r="N151" s="7"/>
      <c r="O151" s="7"/>
      <c r="P151" s="7"/>
      <c r="Q151" s="7"/>
    </row>
    <row r="152" spans="3:17" x14ac:dyDescent="0.25">
      <c r="E152" s="7"/>
      <c r="H152" s="7"/>
      <c r="K152" s="7"/>
      <c r="M152" s="7"/>
      <c r="N152" s="7"/>
      <c r="O152" s="7"/>
      <c r="P152" s="7"/>
      <c r="Q152" s="7"/>
    </row>
    <row r="153" spans="3:17" x14ac:dyDescent="0.25">
      <c r="E153" s="7"/>
      <c r="H153" s="7"/>
      <c r="K153" s="7"/>
      <c r="M153" s="7"/>
      <c r="N153" s="7"/>
      <c r="O153" s="7"/>
      <c r="P153" s="7"/>
      <c r="Q153" s="7"/>
    </row>
    <row r="154" spans="3:17" x14ac:dyDescent="0.25">
      <c r="E154" s="7"/>
      <c r="H154" s="7"/>
      <c r="K154" s="7"/>
      <c r="M154" s="7"/>
      <c r="N154" s="7"/>
      <c r="O154" s="7"/>
      <c r="P154" s="7"/>
      <c r="Q154" s="7"/>
    </row>
    <row r="155" spans="3:17" x14ac:dyDescent="0.25">
      <c r="E155" s="7"/>
      <c r="H155" s="7"/>
      <c r="K155" s="7"/>
      <c r="M155" s="7"/>
      <c r="N155" s="7"/>
      <c r="O155" s="7"/>
      <c r="P155" s="7"/>
      <c r="Q155" s="7"/>
    </row>
    <row r="156" spans="3:17" x14ac:dyDescent="0.25">
      <c r="E156" s="7"/>
      <c r="H156" s="7"/>
      <c r="K156" s="7"/>
      <c r="M156" s="7"/>
      <c r="N156" s="7"/>
      <c r="O156" s="7"/>
      <c r="P156" s="7"/>
      <c r="Q156" s="7"/>
    </row>
    <row r="157" spans="3:17" x14ac:dyDescent="0.25">
      <c r="E157" s="7"/>
      <c r="H157" s="7"/>
      <c r="K157" s="7"/>
      <c r="M157" s="7"/>
      <c r="N157" s="7"/>
      <c r="O157" s="7"/>
      <c r="P157" s="7"/>
      <c r="Q157" s="7"/>
    </row>
    <row r="158" spans="3:17" x14ac:dyDescent="0.25">
      <c r="E158" s="7"/>
      <c r="H158" s="7"/>
      <c r="K158" s="7"/>
      <c r="M158" s="7"/>
      <c r="N158" s="7"/>
      <c r="O158" s="7"/>
      <c r="P158" s="7"/>
      <c r="Q158" s="7"/>
    </row>
  </sheetData>
  <mergeCells count="28">
    <mergeCell ref="M1:Q1"/>
    <mergeCell ref="N33:Q33"/>
    <mergeCell ref="L41:N41"/>
    <mergeCell ref="B37:N37"/>
    <mergeCell ref="B38:N38"/>
    <mergeCell ref="B39:B42"/>
    <mergeCell ref="C39:E40"/>
    <mergeCell ref="F39:H40"/>
    <mergeCell ref="I39:K40"/>
    <mergeCell ref="L39:N40"/>
    <mergeCell ref="C41:E41"/>
    <mergeCell ref="F41:H41"/>
    <mergeCell ref="I41:K41"/>
    <mergeCell ref="B36:N36"/>
    <mergeCell ref="B2:Q2"/>
    <mergeCell ref="B3:Q3"/>
    <mergeCell ref="B4:Q4"/>
    <mergeCell ref="B5:B8"/>
    <mergeCell ref="C5:E6"/>
    <mergeCell ref="F5:H6"/>
    <mergeCell ref="I5:K6"/>
    <mergeCell ref="L5:N6"/>
    <mergeCell ref="O5:Q6"/>
    <mergeCell ref="C7:E7"/>
    <mergeCell ref="F7:H7"/>
    <mergeCell ref="I7:K7"/>
    <mergeCell ref="L7:N7"/>
    <mergeCell ref="O7:Q7"/>
  </mergeCells>
  <pageMargins left="0.34" right="0.22" top="1.1100000000000001" bottom="0.82" header="0.64" footer="0.3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Annexure ACP District Wise  170</vt:lpstr>
      <vt:lpstr>'Annexure ACP District Wise  170'!Print_Area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Pnb</dc:creator>
  <cp:lastModifiedBy>Ishan Mehra</cp:lastModifiedBy>
  <cp:lastPrinted>2024-11-05T09:03:32Z</cp:lastPrinted>
  <dcterms:created xsi:type="dcterms:W3CDTF">2024-05-03T11:16:26Z</dcterms:created>
  <dcterms:modified xsi:type="dcterms:W3CDTF">2024-11-05T09:04:08Z</dcterms:modified>
</cp:coreProperties>
</file>