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5147944\Desktop\170 slbc meeting\170TH SLBC MEETING FINAL\"/>
    </mc:Choice>
  </mc:AlternateContent>
  <xr:revisionPtr revIDLastSave="0" documentId="13_ncr:1_{D9468654-4003-44AE-8991-84EC366AA7A6}" xr6:coauthVersionLast="36" xr6:coauthVersionMax="36" xr10:uidLastSave="{00000000-0000-0000-0000-000000000000}"/>
  <bookViews>
    <workbookView xWindow="0" yWindow="0" windowWidth="23040" windowHeight="9075" xr2:uid="{00000000-000D-0000-FFFF-FFFF00000000}"/>
  </bookViews>
  <sheets>
    <sheet name="National Goal sheet 1 SEPT'24" sheetId="1" r:id="rId1"/>
    <sheet name="National Goal Sheet 2 SEPT'24" sheetId="2" r:id="rId2"/>
  </sheets>
  <definedNames>
    <definedName name="_xlnm.Print_Area" localSheetId="0">'National Goal sheet 1 SEPT''24'!$A$1:$K$49</definedName>
    <definedName name="_xlnm.Print_Area" localSheetId="1">'National Goal Sheet 2 SEPT''24'!$A$1:$J$50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I26" i="1"/>
  <c r="G26" i="1"/>
  <c r="E26" i="1"/>
  <c r="J25" i="2"/>
  <c r="F25" i="2"/>
  <c r="H25" i="2"/>
  <c r="J37" i="2"/>
  <c r="H37" i="2"/>
  <c r="F37" i="2"/>
  <c r="D38" i="2"/>
  <c r="G38" i="2" l="1"/>
  <c r="G19" i="2"/>
  <c r="J48" i="1" l="1"/>
  <c r="J45" i="1"/>
  <c r="H45" i="1" l="1"/>
  <c r="F45" i="1"/>
  <c r="D45" i="1"/>
  <c r="D42" i="1"/>
  <c r="C45" i="1"/>
  <c r="I47" i="2" l="1"/>
  <c r="G47" i="2"/>
  <c r="E47" i="2"/>
  <c r="D47" i="2"/>
  <c r="J46" i="2"/>
  <c r="H46" i="2"/>
  <c r="F46" i="2"/>
  <c r="I41" i="2"/>
  <c r="I44" i="2" s="1"/>
  <c r="G41" i="2"/>
  <c r="G44" i="2" s="1"/>
  <c r="E41" i="2"/>
  <c r="E44" i="2" s="1"/>
  <c r="D41" i="2"/>
  <c r="D44" i="2" s="1"/>
  <c r="J40" i="2"/>
  <c r="H40" i="2"/>
  <c r="F40" i="2"/>
  <c r="I38" i="2"/>
  <c r="E38" i="2"/>
  <c r="J36" i="2"/>
  <c r="H36" i="2"/>
  <c r="F36" i="2"/>
  <c r="J35" i="2"/>
  <c r="H35" i="2"/>
  <c r="F35" i="2"/>
  <c r="J34" i="2"/>
  <c r="H34" i="2"/>
  <c r="F34" i="2"/>
  <c r="J32" i="2"/>
  <c r="H32" i="2"/>
  <c r="F32" i="2"/>
  <c r="J31" i="2"/>
  <c r="H31" i="2"/>
  <c r="F31" i="2"/>
  <c r="J30" i="2"/>
  <c r="H30" i="2"/>
  <c r="F30" i="2"/>
  <c r="J29" i="2"/>
  <c r="H29" i="2"/>
  <c r="F29" i="2"/>
  <c r="J28" i="2"/>
  <c r="H28" i="2"/>
  <c r="F28" i="2"/>
  <c r="J27" i="2"/>
  <c r="H27" i="2"/>
  <c r="F27" i="2"/>
  <c r="J26" i="2"/>
  <c r="H26" i="2"/>
  <c r="F26" i="2"/>
  <c r="J24" i="2"/>
  <c r="H24" i="2"/>
  <c r="F24" i="2"/>
  <c r="J23" i="2"/>
  <c r="H23" i="2"/>
  <c r="F23" i="2"/>
  <c r="J22" i="2"/>
  <c r="H22" i="2"/>
  <c r="F22" i="2"/>
  <c r="J21" i="2"/>
  <c r="H21" i="2"/>
  <c r="F21" i="2"/>
  <c r="I19" i="2"/>
  <c r="E19" i="2"/>
  <c r="D19" i="2"/>
  <c r="D43" i="2" s="1"/>
  <c r="J18" i="2"/>
  <c r="H18" i="2"/>
  <c r="F18" i="2"/>
  <c r="J17" i="2"/>
  <c r="H17" i="2"/>
  <c r="F17" i="2"/>
  <c r="J16" i="2"/>
  <c r="H16" i="2"/>
  <c r="F16" i="2"/>
  <c r="J15" i="2"/>
  <c r="H15" i="2"/>
  <c r="F15" i="2"/>
  <c r="J14" i="2"/>
  <c r="H14" i="2"/>
  <c r="F14" i="2"/>
  <c r="J13" i="2"/>
  <c r="H13" i="2"/>
  <c r="F13" i="2"/>
  <c r="J12" i="2"/>
  <c r="H12" i="2"/>
  <c r="F12" i="2"/>
  <c r="J11" i="2"/>
  <c r="H11" i="2"/>
  <c r="F11" i="2"/>
  <c r="J10" i="2"/>
  <c r="H10" i="2"/>
  <c r="F10" i="2"/>
  <c r="J9" i="2"/>
  <c r="H9" i="2"/>
  <c r="F9" i="2"/>
  <c r="J8" i="2"/>
  <c r="H8" i="2"/>
  <c r="F8" i="2"/>
  <c r="J7" i="2"/>
  <c r="H7" i="2"/>
  <c r="F7" i="2"/>
  <c r="E43" i="2" l="1"/>
  <c r="E45" i="2" s="1"/>
  <c r="I43" i="2"/>
  <c r="I45" i="2" s="1"/>
  <c r="I48" i="2" s="1"/>
  <c r="D45" i="2"/>
  <c r="D48" i="2" s="1"/>
  <c r="H47" i="2"/>
  <c r="G43" i="2"/>
  <c r="H43" i="2" s="1"/>
  <c r="F47" i="2"/>
  <c r="J47" i="2"/>
  <c r="H41" i="2"/>
  <c r="F38" i="2"/>
  <c r="H38" i="2"/>
  <c r="J38" i="2"/>
  <c r="J19" i="2"/>
  <c r="H44" i="2"/>
  <c r="F44" i="2"/>
  <c r="J44" i="2"/>
  <c r="F19" i="2"/>
  <c r="J41" i="2"/>
  <c r="H19" i="2"/>
  <c r="F41" i="2"/>
  <c r="H48" i="1"/>
  <c r="F48" i="1"/>
  <c r="D48" i="1"/>
  <c r="C48" i="1"/>
  <c r="K47" i="1"/>
  <c r="I47" i="1"/>
  <c r="G47" i="1"/>
  <c r="E47" i="1"/>
  <c r="J42" i="1"/>
  <c r="H42" i="1"/>
  <c r="F42" i="1"/>
  <c r="C42" i="1"/>
  <c r="K41" i="1"/>
  <c r="I41" i="1"/>
  <c r="G41" i="1"/>
  <c r="E41" i="1"/>
  <c r="J39" i="1"/>
  <c r="H39" i="1"/>
  <c r="F39" i="1"/>
  <c r="D39" i="1"/>
  <c r="C39" i="1"/>
  <c r="K38" i="1"/>
  <c r="I38" i="1"/>
  <c r="G38" i="1"/>
  <c r="E38" i="1"/>
  <c r="K37" i="1"/>
  <c r="I37" i="1"/>
  <c r="G37" i="1"/>
  <c r="E37" i="1"/>
  <c r="K36" i="1"/>
  <c r="I36" i="1"/>
  <c r="G36" i="1"/>
  <c r="E36" i="1"/>
  <c r="K35" i="1"/>
  <c r="I35" i="1"/>
  <c r="G35" i="1"/>
  <c r="E35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5" i="1"/>
  <c r="I25" i="1"/>
  <c r="G25" i="1"/>
  <c r="E25" i="1"/>
  <c r="K24" i="1"/>
  <c r="I24" i="1"/>
  <c r="G24" i="1"/>
  <c r="E24" i="1"/>
  <c r="K23" i="1"/>
  <c r="I23" i="1"/>
  <c r="G23" i="1"/>
  <c r="E23" i="1"/>
  <c r="K22" i="1"/>
  <c r="I22" i="1"/>
  <c r="G22" i="1"/>
  <c r="E22" i="1"/>
  <c r="J20" i="1"/>
  <c r="H20" i="1"/>
  <c r="F20" i="1"/>
  <c r="D20" i="1"/>
  <c r="C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F43" i="2" l="1"/>
  <c r="D44" i="1"/>
  <c r="D46" i="1" s="1"/>
  <c r="J43" i="2"/>
  <c r="E48" i="2"/>
  <c r="F48" i="2" s="1"/>
  <c r="G45" i="2"/>
  <c r="G48" i="2" s="1"/>
  <c r="H48" i="2" s="1"/>
  <c r="F44" i="1"/>
  <c r="F46" i="1" s="1"/>
  <c r="J44" i="1"/>
  <c r="J46" i="1" s="1"/>
  <c r="J49" i="1" s="1"/>
  <c r="J45" i="2"/>
  <c r="G39" i="1"/>
  <c r="E42" i="1"/>
  <c r="G48" i="1"/>
  <c r="J48" i="2"/>
  <c r="K48" i="1"/>
  <c r="K42" i="1"/>
  <c r="H44" i="1"/>
  <c r="H46" i="1" s="1"/>
  <c r="H49" i="1" s="1"/>
  <c r="I39" i="1"/>
  <c r="G42" i="1"/>
  <c r="I42" i="1"/>
  <c r="C44" i="1"/>
  <c r="G20" i="1"/>
  <c r="I48" i="1"/>
  <c r="E39" i="1"/>
  <c r="K39" i="1"/>
  <c r="E48" i="1"/>
  <c r="I20" i="1"/>
  <c r="E20" i="1"/>
  <c r="K20" i="1"/>
  <c r="H45" i="2" l="1"/>
  <c r="F45" i="2"/>
  <c r="I45" i="1"/>
  <c r="I44" i="1"/>
  <c r="G44" i="1"/>
  <c r="E45" i="1"/>
  <c r="E44" i="1"/>
  <c r="C46" i="1"/>
  <c r="K45" i="1"/>
  <c r="D49" i="1"/>
  <c r="K44" i="1"/>
  <c r="G46" i="1" l="1"/>
  <c r="C49" i="1"/>
  <c r="E49" i="1" s="1"/>
  <c r="I46" i="1"/>
  <c r="K46" i="1"/>
  <c r="F49" i="1"/>
  <c r="G45" i="1"/>
  <c r="E46" i="1"/>
  <c r="K49" i="1" l="1"/>
  <c r="I49" i="1"/>
  <c r="G49" i="1"/>
</calcChain>
</file>

<file path=xl/sharedStrings.xml><?xml version="1.0" encoding="utf-8"?>
<sst xmlns="http://schemas.openxmlformats.org/spreadsheetml/2006/main" count="112" uniqueCount="59">
  <si>
    <t>Sr. No</t>
  </si>
  <si>
    <t>BANK NAME</t>
  </si>
  <si>
    <t>Priority Sector Advances</t>
  </si>
  <si>
    <t>% TO  Total Advances</t>
  </si>
  <si>
    <t>Agriculture Advances</t>
  </si>
  <si>
    <t>Export Credit</t>
  </si>
  <si>
    <t>Micro Advances</t>
  </si>
  <si>
    <t>PUBLIC SECTOR BANKS</t>
  </si>
  <si>
    <t>PUNJAB NATIONAL BANK</t>
  </si>
  <si>
    <t>PUNJAB &amp; SIND BANK</t>
  </si>
  <si>
    <t>UCO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</si>
  <si>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</si>
  <si>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</si>
  <si>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</si>
  <si>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</si>
  <si>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</si>
  <si>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</si>
  <si>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</si>
  <si>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STATE BANK OF INDIA</t>
  </si>
  <si>
    <t>UNION BANK OF INDIA</t>
  </si>
  <si>
    <t>TOTAL</t>
  </si>
  <si>
    <t>PRIVATE SECTOR &amp; SMALL FIN. BANKS</t>
  </si>
  <si>
    <t>IDBI BANK</t>
  </si>
  <si>
    <t>J&amp;K BANK</t>
  </si>
  <si>
    <t>HDFC BANK</t>
  </si>
  <si>
    <t>ICICI BANK</t>
  </si>
  <si>
    <t>KOTAK MAHINDRA BANK</t>
  </si>
  <si>
    <t>YES BANK</t>
  </si>
  <si>
    <t>FEDERAL BANK</t>
  </si>
  <si>
    <t>INDUSIND BANK</t>
  </si>
  <si>
    <t>AXIS BANK</t>
  </si>
  <si>
    <t>BANDHAN BANK</t>
  </si>
  <si>
    <t>AU SMALL FINANCE BANK</t>
  </si>
  <si>
    <t>CAPITAL SMALL FINANCE BANK</t>
  </si>
  <si>
    <t>UJJIVAN SMALL FINANCE BANK</t>
  </si>
  <si>
    <t>RRBs</t>
  </si>
  <si>
    <t>PUNJAB GRAMIN BANK</t>
  </si>
  <si>
    <t>SYSTEM</t>
  </si>
  <si>
    <t>Com. Bks</t>
  </si>
  <si>
    <t>Total Coop.Bks.</t>
  </si>
  <si>
    <t>GRAND TOTAL</t>
  </si>
  <si>
    <t>Weaker Sec. Advances</t>
  </si>
  <si>
    <t>%age to Total Advances</t>
  </si>
  <si>
    <t xml:space="preserve">Advances to Women </t>
  </si>
  <si>
    <t>Advances to Small &amp; Marginal Farmers</t>
  </si>
  <si>
    <t>REGIONAL RURAL BANKS</t>
  </si>
  <si>
    <t xml:space="preserve">(Amount  in CR.) </t>
  </si>
  <si>
    <t>IDFC BANK</t>
  </si>
  <si>
    <t>RBL BANK LTD.</t>
  </si>
  <si>
    <t>DCB</t>
  </si>
  <si>
    <t>JANA SMALL FINANCE</t>
  </si>
  <si>
    <t>PB. STATE COOP. BANK</t>
  </si>
  <si>
    <t>BANKWISE PERFORMANCE UNDER NATIONAL GOALS  AS AT 30.09.2024</t>
  </si>
  <si>
    <t>Total Advances as on 30.09.2024</t>
  </si>
  <si>
    <t>BANKWISE PERFORMANCE UNDER NATIONAL  GOALS AS AT 30.09.2024</t>
  </si>
  <si>
    <t>Total Advances as on 30.09.24</t>
  </si>
  <si>
    <t>(Amount in lac)</t>
  </si>
  <si>
    <t xml:space="preserve">                                                                                                                                             Annexure - 5</t>
  </si>
  <si>
    <t xml:space="preserve"> contd. Annexure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</si>
</sst>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b/>
      <sz val="18"/>
      <color theme="1"/>
      <name val="Tahoma"/>
      <family val="2"/>
    </font>
    <font>
      <b/>
      <sz val="13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u/>
      <sz val="14"/>
      <color indexed="12"/>
      <name val="Times New Roman"/>
      <family val="1"/>
    </font>
    <font>
      <b/>
      <sz val="16"/>
      <color theme="1"/>
      <name val="Tahoma"/>
      <family val="2"/>
    </font>
    <font>
      <b/>
      <sz val="14"/>
      <name val="Arial"/>
      <family val="2"/>
    </font>
    <font>
      <b/>
      <sz val="10"/>
      <name val="Tahoma"/>
      <family val="2"/>
    </font>
    <font>
      <b/>
      <sz val="13"/>
      <color theme="1"/>
      <name val="Arial"/>
      <family val="2"/>
    </font>
    <font>
      <b/>
      <sz val="10"/>
      <color rgb="FFFF0000"/>
      <name val="Tahoma"/>
      <family val="2"/>
    </font>
    <font>
      <b/>
      <sz val="8"/>
      <color theme="1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1" fontId="12" fillId="0" borderId="15" xfId="0" applyNumberFormat="1" applyFont="1" applyFill="1" applyBorder="1" applyAlignment="1">
      <alignment horizontal="center" vertical="center" wrapText="1"/>
    </xf>
    <xf numFmtId="10" fontId="12" fillId="0" borderId="15" xfId="1" applyNumberFormat="1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/>
    </xf>
    <xf numFmtId="1" fontId="12" fillId="0" borderId="18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1" fontId="12" fillId="0" borderId="19" xfId="0" applyNumberFormat="1" applyFont="1" applyFill="1" applyBorder="1" applyAlignment="1">
      <alignment horizontal="center" vertical="center" wrapText="1"/>
    </xf>
    <xf numFmtId="10" fontId="12" fillId="0" borderId="19" xfId="1" applyNumberFormat="1" applyFont="1" applyFill="1" applyBorder="1" applyAlignment="1">
      <alignment horizontal="center" vertical="center"/>
    </xf>
    <xf numFmtId="1" fontId="12" fillId="0" borderId="21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" fillId="0" borderId="0" xfId="0" applyFont="1" applyFill="1"/>
    <xf numFmtId="0" fontId="11" fillId="2" borderId="1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10" fontId="12" fillId="2" borderId="19" xfId="1" applyNumberFormat="1" applyFont="1" applyFill="1" applyBorder="1" applyAlignment="1">
      <alignment horizontal="center" vertical="center"/>
    </xf>
    <xf numFmtId="0" fontId="3" fillId="2" borderId="0" xfId="0" applyFont="1" applyFill="1"/>
    <xf numFmtId="10" fontId="12" fillId="0" borderId="10" xfId="1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1" fontId="12" fillId="0" borderId="14" xfId="0" applyNumberFormat="1" applyFont="1" applyFill="1" applyBorder="1" applyAlignment="1">
      <alignment horizontal="center" vertical="center"/>
    </xf>
    <xf numFmtId="10" fontId="12" fillId="0" borderId="14" xfId="1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1" fontId="12" fillId="0" borderId="24" xfId="0" applyNumberFormat="1" applyFont="1" applyFill="1" applyBorder="1" applyAlignment="1">
      <alignment horizontal="center" vertical="center" wrapText="1"/>
    </xf>
    <xf numFmtId="10" fontId="12" fillId="0" borderId="7" xfId="1" applyNumberFormat="1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1" fontId="12" fillId="0" borderId="1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0" fontId="12" fillId="0" borderId="26" xfId="1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0" fontId="6" fillId="0" borderId="25" xfId="0" applyFont="1" applyFill="1" applyBorder="1"/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8" fillId="0" borderId="32" xfId="0" applyFont="1" applyFill="1" applyBorder="1" applyAlignment="1">
      <alignment vertical="center"/>
    </xf>
    <xf numFmtId="1" fontId="12" fillId="0" borderId="32" xfId="0" applyNumberFormat="1" applyFont="1" applyFill="1" applyBorder="1" applyAlignment="1">
      <alignment horizontal="center" vertical="center" wrapText="1"/>
    </xf>
    <xf numFmtId="10" fontId="12" fillId="0" borderId="15" xfId="3" applyNumberFormat="1" applyFont="1" applyFill="1" applyBorder="1" applyAlignment="1">
      <alignment horizontal="center"/>
    </xf>
    <xf numFmtId="1" fontId="12" fillId="0" borderId="18" xfId="0" applyNumberFormat="1" applyFont="1" applyFill="1" applyBorder="1" applyAlignment="1">
      <alignment horizontal="center"/>
    </xf>
    <xf numFmtId="10" fontId="12" fillId="0" borderId="17" xfId="3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1" fontId="12" fillId="0" borderId="16" xfId="0" applyNumberFormat="1" applyFont="1" applyFill="1" applyBorder="1" applyAlignment="1">
      <alignment horizontal="center" vertical="center" wrapText="1"/>
    </xf>
    <xf numFmtId="10" fontId="12" fillId="0" borderId="19" xfId="3" applyNumberFormat="1" applyFont="1" applyFill="1" applyBorder="1" applyAlignment="1">
      <alignment horizontal="center"/>
    </xf>
    <xf numFmtId="10" fontId="12" fillId="0" borderId="20" xfId="3" applyNumberFormat="1" applyFont="1" applyFill="1" applyBorder="1" applyAlignment="1">
      <alignment horizontal="center"/>
    </xf>
    <xf numFmtId="1" fontId="12" fillId="0" borderId="19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/>
    </xf>
    <xf numFmtId="1" fontId="12" fillId="2" borderId="16" xfId="0" applyNumberFormat="1" applyFont="1" applyFill="1" applyBorder="1" applyAlignment="1">
      <alignment horizontal="center" vertical="center" wrapText="1"/>
    </xf>
    <xf numFmtId="1" fontId="12" fillId="2" borderId="19" xfId="0" applyNumberFormat="1" applyFont="1" applyFill="1" applyBorder="1" applyAlignment="1">
      <alignment horizontal="center" vertical="center"/>
    </xf>
    <xf numFmtId="10" fontId="12" fillId="2" borderId="19" xfId="3" applyNumberFormat="1" applyFont="1" applyFill="1" applyBorder="1" applyAlignment="1">
      <alignment horizontal="center"/>
    </xf>
    <xf numFmtId="10" fontId="12" fillId="2" borderId="20" xfId="3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8" fillId="0" borderId="33" xfId="0" applyFont="1" applyFill="1" applyBorder="1" applyAlignment="1">
      <alignment vertical="center"/>
    </xf>
    <xf numFmtId="1" fontId="12" fillId="0" borderId="34" xfId="0" applyNumberFormat="1" applyFont="1" applyFill="1" applyBorder="1" applyAlignment="1">
      <alignment horizontal="center" vertical="center" wrapText="1"/>
    </xf>
    <xf numFmtId="1" fontId="12" fillId="0" borderId="10" xfId="0" applyNumberFormat="1" applyFont="1" applyFill="1" applyBorder="1" applyAlignment="1">
      <alignment horizontal="center" vertical="center"/>
    </xf>
    <xf numFmtId="10" fontId="12" fillId="0" borderId="10" xfId="3" applyNumberFormat="1" applyFont="1" applyFill="1" applyBorder="1" applyAlignment="1">
      <alignment horizontal="center"/>
    </xf>
    <xf numFmtId="1" fontId="12" fillId="0" borderId="23" xfId="0" applyNumberFormat="1" applyFont="1" applyFill="1" applyBorder="1" applyAlignment="1">
      <alignment horizontal="center"/>
    </xf>
    <xf numFmtId="10" fontId="12" fillId="0" borderId="22" xfId="3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vertical="center"/>
    </xf>
    <xf numFmtId="10" fontId="12" fillId="0" borderId="14" xfId="3" applyNumberFormat="1" applyFont="1" applyFill="1" applyBorder="1" applyAlignment="1">
      <alignment horizontal="center"/>
    </xf>
    <xf numFmtId="10" fontId="12" fillId="0" borderId="4" xfId="3" applyNumberFormat="1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8" fillId="0" borderId="22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1" fontId="15" fillId="0" borderId="0" xfId="0" applyNumberFormat="1" applyFont="1" applyFill="1" applyAlignment="1">
      <alignment horizontal="center"/>
    </xf>
    <xf numFmtId="0" fontId="8" fillId="0" borderId="10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/>
    <xf numFmtId="1" fontId="12" fillId="0" borderId="34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/>
    </xf>
    <xf numFmtId="1" fontId="12" fillId="0" borderId="14" xfId="0" applyNumberFormat="1" applyFont="1" applyFill="1" applyBorder="1" applyAlignment="1">
      <alignment horizontal="center"/>
    </xf>
    <xf numFmtId="0" fontId="16" fillId="0" borderId="0" xfId="0" applyFont="1" applyBorder="1"/>
    <xf numFmtId="0" fontId="11" fillId="0" borderId="26" xfId="0" applyFont="1" applyFill="1" applyBorder="1" applyAlignment="1">
      <alignment horizontal="center"/>
    </xf>
    <xf numFmtId="0" fontId="8" fillId="0" borderId="25" xfId="0" applyFont="1" applyFill="1" applyBorder="1"/>
    <xf numFmtId="10" fontId="12" fillId="0" borderId="32" xfId="3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/>
    </xf>
    <xf numFmtId="10" fontId="12" fillId="0" borderId="25" xfId="3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vertical="center"/>
    </xf>
    <xf numFmtId="0" fontId="8" fillId="0" borderId="14" xfId="0" applyFont="1" applyFill="1" applyBorder="1"/>
    <xf numFmtId="1" fontId="12" fillId="0" borderId="2" xfId="0" applyNumberFormat="1" applyFont="1" applyFill="1" applyBorder="1" applyAlignment="1">
      <alignment horizontal="center"/>
    </xf>
    <xf numFmtId="0" fontId="3" fillId="0" borderId="0" xfId="0" applyFont="1" applyBorder="1"/>
    <xf numFmtId="0" fontId="8" fillId="0" borderId="10" xfId="0" applyFont="1" applyFill="1" applyBorder="1"/>
    <xf numFmtId="0" fontId="12" fillId="0" borderId="14" xfId="0" applyFont="1" applyFill="1" applyBorder="1"/>
    <xf numFmtId="1" fontId="12" fillId="0" borderId="35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8" fillId="0" borderId="0" xfId="0" applyFont="1" applyFill="1"/>
    <xf numFmtId="0" fontId="20" fillId="0" borderId="0" xfId="0" applyFont="1" applyFill="1" applyAlignment="1">
      <alignment vertical="center"/>
    </xf>
    <xf numFmtId="1" fontId="6" fillId="0" borderId="0" xfId="0" applyNumberFormat="1" applyFont="1" applyFill="1"/>
    <xf numFmtId="0" fontId="8" fillId="2" borderId="19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" fontId="21" fillId="0" borderId="17" xfId="0" applyNumberFormat="1" applyFont="1" applyFill="1" applyBorder="1" applyAlignment="1">
      <alignment horizontal="center" vertical="center"/>
    </xf>
    <xf numFmtId="1" fontId="21" fillId="0" borderId="20" xfId="0" applyNumberFormat="1" applyFont="1" applyFill="1" applyBorder="1" applyAlignment="1">
      <alignment horizontal="center" vertical="center"/>
    </xf>
    <xf numFmtId="1" fontId="21" fillId="0" borderId="22" xfId="0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center" vertical="center"/>
    </xf>
    <xf numFmtId="1" fontId="21" fillId="0" borderId="8" xfId="0" applyNumberFormat="1" applyFont="1" applyFill="1" applyBorder="1" applyAlignment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1" fontId="21" fillId="0" borderId="14" xfId="0" applyNumberFormat="1" applyFont="1" applyFill="1" applyBorder="1" applyAlignment="1">
      <alignment horizontal="center" vertical="center"/>
    </xf>
    <xf numFmtId="1" fontId="21" fillId="0" borderId="27" xfId="0" applyNumberFormat="1" applyFont="1" applyFill="1" applyBorder="1" applyAlignment="1">
      <alignment horizontal="center" vertical="center"/>
    </xf>
    <xf numFmtId="1" fontId="21" fillId="0" borderId="3" xfId="0" applyNumberFormat="1" applyFont="1" applyFill="1" applyBorder="1" applyAlignment="1">
      <alignment horizontal="center" vertical="center"/>
    </xf>
    <xf numFmtId="164" fontId="12" fillId="0" borderId="19" xfId="0" applyNumberFormat="1" applyFont="1" applyFill="1" applyBorder="1" applyAlignment="1">
      <alignment horizontal="center" vertical="center"/>
    </xf>
    <xf numFmtId="10" fontId="12" fillId="0" borderId="28" xfId="1" applyNumberFormat="1" applyFont="1" applyFill="1" applyBorder="1" applyAlignment="1">
      <alignment horizontal="center" vertical="center"/>
    </xf>
    <xf numFmtId="10" fontId="12" fillId="0" borderId="16" xfId="1" applyNumberFormat="1" applyFont="1" applyFill="1" applyBorder="1" applyAlignment="1">
      <alignment horizontal="center" vertical="center"/>
    </xf>
    <xf numFmtId="10" fontId="12" fillId="0" borderId="2" xfId="1" applyNumberFormat="1" applyFont="1" applyFill="1" applyBorder="1" applyAlignment="1">
      <alignment horizontal="center" vertical="center"/>
    </xf>
    <xf numFmtId="10" fontId="12" fillId="0" borderId="8" xfId="1" applyNumberFormat="1" applyFont="1" applyFill="1" applyBorder="1" applyAlignment="1">
      <alignment horizontal="center" vertical="center"/>
    </xf>
    <xf numFmtId="10" fontId="12" fillId="0" borderId="20" xfId="1" applyNumberFormat="1" applyFont="1" applyFill="1" applyBorder="1" applyAlignment="1">
      <alignment horizontal="center" vertical="center"/>
    </xf>
    <xf numFmtId="10" fontId="12" fillId="0" borderId="4" xfId="1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2" fillId="0" borderId="36" xfId="0" applyNumberFormat="1" applyFont="1" applyFill="1" applyBorder="1" applyAlignment="1">
      <alignment horizontal="center" vertical="center"/>
    </xf>
    <xf numFmtId="1" fontId="12" fillId="0" borderId="36" xfId="2" applyNumberFormat="1" applyFont="1" applyFill="1" applyBorder="1" applyAlignment="1" applyProtection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19" fillId="0" borderId="5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0" borderId="28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left" vertical="top"/>
    </xf>
    <xf numFmtId="0" fontId="11" fillId="0" borderId="12" xfId="0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29" xfId="0" applyFont="1" applyFill="1" applyBorder="1" applyAlignment="1">
      <alignment horizontal="center" vertical="top" wrapText="1"/>
    </xf>
    <xf numFmtId="0" fontId="11" fillId="0" borderId="31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26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10" fontId="8" fillId="0" borderId="2" xfId="3" applyNumberFormat="1" applyFont="1" applyFill="1" applyBorder="1" applyAlignment="1">
      <alignment horizontal="left" vertical="center"/>
    </xf>
    <xf numFmtId="10" fontId="8" fillId="0" borderId="3" xfId="3" applyNumberFormat="1" applyFont="1" applyFill="1" applyBorder="1" applyAlignment="1">
      <alignment horizontal="left" vertical="center"/>
    </xf>
    <xf numFmtId="10" fontId="8" fillId="0" borderId="4" xfId="3" applyNumberFormat="1" applyFont="1" applyFill="1" applyBorder="1" applyAlignment="1">
      <alignment horizontal="left" vertical="center"/>
    </xf>
  </cellXfs>
  <cellStyles count="5">
    <cellStyle name="Hyperlink" xfId="2" builtinId="8"/>
    <cellStyle name="Normal" xfId="0" builtinId="0"/>
    <cellStyle name="Normal 33" xfId="4" xr:uid="{00000000-0005-0000-0000-000002000000}"/>
    <cellStyle name="Percent" xfId="1" builtinId="5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view="pageBreakPreview" zoomScaleNormal="100" zoomScaleSheet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9" sqref="J9"/>
    </sheetView>
  </sheetViews>
  <sheetFormatPr defaultColWidth="8.85546875" defaultRowHeight="409.6" customHeight="1" x14ac:dyDescent="0.2"/>
  <cols>
    <col min="1" max="1" width="6.42578125" style="54" customWidth="1"/>
    <col min="2" max="2" width="38.28515625" style="20" customWidth="1"/>
    <col min="3" max="3" width="15.7109375" style="55" customWidth="1"/>
    <col min="4" max="4" width="15.85546875" style="20" customWidth="1"/>
    <col min="5" max="5" width="22.7109375" style="20" bestFit="1" customWidth="1"/>
    <col min="6" max="6" width="16.140625" style="53" customWidth="1"/>
    <col min="7" max="7" width="15.7109375" style="20" customWidth="1"/>
    <col min="8" max="8" width="13.140625" style="53" customWidth="1"/>
    <col min="9" max="9" width="15.42578125" style="20" customWidth="1"/>
    <col min="10" max="10" width="13.85546875" style="53" customWidth="1"/>
    <col min="11" max="11" width="14.7109375" style="20" customWidth="1"/>
    <col min="12" max="12" width="23.42578125" style="6" customWidth="1"/>
    <col min="13" max="15" width="8.85546875" style="6"/>
    <col min="16" max="16" width="0" style="6" hidden="1" customWidth="1"/>
    <col min="17" max="16384" width="8.85546875" style="6"/>
  </cols>
  <sheetData>
    <row r="1" spans="1:14" s="5" customFormat="1" ht="3.75" customHeight="1" x14ac:dyDescent="0.25">
      <c r="A1" s="1"/>
      <c r="B1" s="2"/>
      <c r="C1" s="3"/>
      <c r="D1" s="135"/>
      <c r="E1" s="135"/>
      <c r="F1" s="135"/>
      <c r="G1" s="135"/>
      <c r="H1" s="4"/>
      <c r="J1" s="4"/>
    </row>
    <row r="2" spans="1:14" ht="14.25" customHeight="1" thickBot="1" x14ac:dyDescent="0.25">
      <c r="A2" s="136" t="s">
        <v>57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4" ht="26.25" customHeight="1" thickBot="1" x14ac:dyDescent="0.25">
      <c r="A3" s="137" t="s">
        <v>52</v>
      </c>
      <c r="B3" s="138"/>
      <c r="C3" s="138"/>
      <c r="D3" s="138"/>
      <c r="E3" s="138"/>
      <c r="F3" s="138"/>
      <c r="G3" s="138"/>
      <c r="H3" s="138"/>
      <c r="I3" s="138"/>
      <c r="J3" s="138"/>
      <c r="K3" s="139"/>
    </row>
    <row r="4" spans="1:14" ht="21" customHeight="1" thickBot="1" x14ac:dyDescent="0.3">
      <c r="A4" s="140" t="s">
        <v>46</v>
      </c>
      <c r="B4" s="141"/>
      <c r="C4" s="141"/>
      <c r="D4" s="142"/>
      <c r="E4" s="142"/>
      <c r="F4" s="142"/>
      <c r="G4" s="142"/>
      <c r="H4" s="142"/>
      <c r="I4" s="142"/>
      <c r="J4" s="142"/>
      <c r="K4" s="143"/>
    </row>
    <row r="5" spans="1:14" s="7" customFormat="1" ht="24.75" customHeight="1" x14ac:dyDescent="0.2">
      <c r="A5" s="144" t="s">
        <v>0</v>
      </c>
      <c r="B5" s="146" t="s">
        <v>1</v>
      </c>
      <c r="C5" s="148" t="s">
        <v>53</v>
      </c>
      <c r="D5" s="150" t="s">
        <v>2</v>
      </c>
      <c r="E5" s="144" t="s">
        <v>3</v>
      </c>
      <c r="F5" s="153" t="s">
        <v>4</v>
      </c>
      <c r="G5" s="144" t="s">
        <v>3</v>
      </c>
      <c r="H5" s="162" t="s">
        <v>5</v>
      </c>
      <c r="I5" s="164" t="s">
        <v>3</v>
      </c>
      <c r="J5" s="153" t="s">
        <v>6</v>
      </c>
      <c r="K5" s="144" t="s">
        <v>3</v>
      </c>
    </row>
    <row r="6" spans="1:14" ht="18" customHeight="1" thickBot="1" x14ac:dyDescent="0.25">
      <c r="A6" s="145"/>
      <c r="B6" s="147"/>
      <c r="C6" s="149"/>
      <c r="D6" s="151"/>
      <c r="E6" s="152"/>
      <c r="F6" s="154"/>
      <c r="G6" s="152"/>
      <c r="H6" s="163"/>
      <c r="I6" s="165"/>
      <c r="J6" s="154"/>
      <c r="K6" s="152"/>
    </row>
    <row r="7" spans="1:14" ht="21.75" customHeight="1" thickBot="1" x14ac:dyDescent="0.25">
      <c r="A7" s="8"/>
      <c r="B7" s="166" t="s">
        <v>7</v>
      </c>
      <c r="C7" s="167"/>
      <c r="D7" s="167"/>
      <c r="E7" s="167"/>
      <c r="F7" s="167"/>
      <c r="G7" s="167"/>
      <c r="H7" s="167"/>
      <c r="I7" s="167"/>
      <c r="J7" s="167"/>
      <c r="K7" s="168"/>
    </row>
    <row r="8" spans="1:14" ht="32.450000000000003" customHeight="1" x14ac:dyDescent="0.2">
      <c r="A8" s="9">
        <v>1</v>
      </c>
      <c r="B8" s="10" t="s">
        <v>8</v>
      </c>
      <c r="C8" s="11">
        <v>49395.316605938002</v>
      </c>
      <c r="D8" s="114">
        <v>26560.604599785998</v>
      </c>
      <c r="E8" s="12">
        <f t="shared" ref="E8:E19" si="0">SUM(D8/C8)</f>
        <v>0.53771503909326179</v>
      </c>
      <c r="F8" s="13">
        <v>13447.613766192</v>
      </c>
      <c r="G8" s="12">
        <f t="shared" ref="G8:G19" si="1">SUM(F8/C8)</f>
        <v>0.27224471245873966</v>
      </c>
      <c r="H8" s="14">
        <v>3.9319757850000001</v>
      </c>
      <c r="I8" s="12">
        <f t="shared" ref="I8:I19" si="2">SUM(H8/C8)</f>
        <v>7.9602198248230726E-5</v>
      </c>
      <c r="J8" s="14">
        <v>4602.9220576159996</v>
      </c>
      <c r="K8" s="12">
        <f t="shared" ref="K8:K19" si="3">SUM(J8/C8)</f>
        <v>9.3185394363130059E-2</v>
      </c>
    </row>
    <row r="9" spans="1:14" ht="32.450000000000003" customHeight="1" x14ac:dyDescent="0.2">
      <c r="A9" s="15">
        <v>2</v>
      </c>
      <c r="B9" s="10" t="s">
        <v>9</v>
      </c>
      <c r="C9" s="11">
        <v>15414.143341776</v>
      </c>
      <c r="D9" s="114">
        <v>10749.5268227</v>
      </c>
      <c r="E9" s="17">
        <f t="shared" si="0"/>
        <v>0.69738074859899746</v>
      </c>
      <c r="F9" s="13">
        <v>7079.9399267999997</v>
      </c>
      <c r="G9" s="17">
        <f t="shared" si="1"/>
        <v>0.45931452496692932</v>
      </c>
      <c r="H9" s="14">
        <v>0</v>
      </c>
      <c r="I9" s="17">
        <f t="shared" si="2"/>
        <v>0</v>
      </c>
      <c r="J9" s="14">
        <v>1994.6110152000001</v>
      </c>
      <c r="K9" s="17">
        <f t="shared" si="3"/>
        <v>0.12940135374206163</v>
      </c>
    </row>
    <row r="10" spans="1:14" ht="32.450000000000003" customHeight="1" x14ac:dyDescent="0.2">
      <c r="A10" s="9">
        <v>3</v>
      </c>
      <c r="B10" s="10" t="s">
        <v>10</v>
      </c>
      <c r="C10" s="11">
        <v>4684.2270433450003</v>
      </c>
      <c r="D10" s="114">
        <v>3293.2907501299997</v>
      </c>
      <c r="E10" s="17">
        <f t="shared" si="0"/>
        <v>0.70305959118887307</v>
      </c>
      <c r="F10" s="13">
        <v>998.60012534099997</v>
      </c>
      <c r="G10" s="17">
        <f t="shared" si="1"/>
        <v>0.2131835447130464</v>
      </c>
      <c r="H10" s="14">
        <v>150.165531652</v>
      </c>
      <c r="I10" s="17">
        <f t="shared" si="2"/>
        <v>3.2057697089073418E-2</v>
      </c>
      <c r="J10" s="14">
        <v>938.00715255600005</v>
      </c>
      <c r="K10" s="17">
        <f t="shared" si="3"/>
        <v>0.20024801186540489</v>
      </c>
      <c r="N10" s="19"/>
    </row>
    <row r="11" spans="1:14" s="20" customFormat="1" ht="32.450000000000003" customHeight="1" x14ac:dyDescent="0.2">
      <c r="A11" s="15">
        <v>4</v>
      </c>
      <c r="B11" s="10" t="s">
        <v>11</v>
      </c>
      <c r="C11" s="11">
        <v>8286.3841751689997</v>
      </c>
      <c r="D11" s="114">
        <v>3832.1769993840007</v>
      </c>
      <c r="E11" s="17">
        <f t="shared" si="0"/>
        <v>0.46246673076871242</v>
      </c>
      <c r="F11" s="13">
        <v>1287.8594855910001</v>
      </c>
      <c r="G11" s="17">
        <f t="shared" si="1"/>
        <v>0.15541875181821801</v>
      </c>
      <c r="H11" s="14">
        <v>0</v>
      </c>
      <c r="I11" s="17">
        <f t="shared" si="2"/>
        <v>0</v>
      </c>
      <c r="J11" s="14">
        <v>1256.8312334320001</v>
      </c>
      <c r="K11" s="17">
        <f t="shared" si="3"/>
        <v>0.15167426550149868</v>
      </c>
      <c r="L11" s="6"/>
    </row>
    <row r="12" spans="1:14" ht="32.450000000000003" customHeight="1" x14ac:dyDescent="0.2">
      <c r="A12" s="9">
        <v>5</v>
      </c>
      <c r="B12" s="10" t="s">
        <v>12</v>
      </c>
      <c r="C12" s="11">
        <v>8212.974754498</v>
      </c>
      <c r="D12" s="114">
        <v>5263.3753113009998</v>
      </c>
      <c r="E12" s="17">
        <f t="shared" si="0"/>
        <v>0.64086101182989841</v>
      </c>
      <c r="F12" s="13">
        <v>3232.6265816480004</v>
      </c>
      <c r="G12" s="17">
        <f t="shared" si="1"/>
        <v>0.39359996569788402</v>
      </c>
      <c r="H12" s="14">
        <v>0</v>
      </c>
      <c r="I12" s="17">
        <f t="shared" si="2"/>
        <v>0</v>
      </c>
      <c r="J12" s="14">
        <v>921.66088028499996</v>
      </c>
      <c r="K12" s="17">
        <f t="shared" si="3"/>
        <v>0.11222010390087148</v>
      </c>
    </row>
    <row r="13" spans="1:14" ht="32.450000000000003" customHeight="1" x14ac:dyDescent="0.2">
      <c r="A13" s="15">
        <v>6</v>
      </c>
      <c r="B13" s="10" t="s">
        <v>13</v>
      </c>
      <c r="C13" s="11">
        <v>1397.1870280799999</v>
      </c>
      <c r="D13" s="114">
        <v>735.73187493900002</v>
      </c>
      <c r="E13" s="17">
        <f t="shared" si="0"/>
        <v>0.52658080854789724</v>
      </c>
      <c r="F13" s="13">
        <v>121.285487878</v>
      </c>
      <c r="G13" s="17">
        <f t="shared" si="1"/>
        <v>8.6806909483456388E-2</v>
      </c>
      <c r="H13" s="14">
        <v>0</v>
      </c>
      <c r="I13" s="17">
        <f t="shared" si="2"/>
        <v>0</v>
      </c>
      <c r="J13" s="14">
        <v>287.789442571</v>
      </c>
      <c r="K13" s="17">
        <f t="shared" si="3"/>
        <v>0.20597775157308559</v>
      </c>
    </row>
    <row r="14" spans="1:14" ht="32.450000000000003" customHeight="1" x14ac:dyDescent="0.2">
      <c r="A14" s="9">
        <v>7</v>
      </c>
      <c r="B14" s="10" t="s">
        <v>14</v>
      </c>
      <c r="C14" s="11">
        <v>12218.041024063001</v>
      </c>
      <c r="D14" s="114">
        <v>8562.1615627699994</v>
      </c>
      <c r="E14" s="17">
        <f t="shared" si="0"/>
        <v>0.7007802270353426</v>
      </c>
      <c r="F14" s="13">
        <v>4323.0599513409998</v>
      </c>
      <c r="G14" s="17">
        <f t="shared" si="1"/>
        <v>0.35382594827001201</v>
      </c>
      <c r="H14" s="14">
        <v>0</v>
      </c>
      <c r="I14" s="17">
        <f t="shared" si="2"/>
        <v>0</v>
      </c>
      <c r="J14" s="14">
        <v>2020.076355104</v>
      </c>
      <c r="K14" s="17">
        <f t="shared" si="3"/>
        <v>0.16533553546968216</v>
      </c>
    </row>
    <row r="15" spans="1:14" s="24" customFormat="1" ht="32.450000000000003" customHeight="1" x14ac:dyDescent="0.2">
      <c r="A15" s="21">
        <v>8</v>
      </c>
      <c r="B15" s="22" t="s">
        <v>15</v>
      </c>
      <c r="C15" s="11">
        <v>4717.0562668209996</v>
      </c>
      <c r="D15" s="114">
        <v>3113.3816291530002</v>
      </c>
      <c r="E15" s="23">
        <f t="shared" si="0"/>
        <v>0.66002639210645342</v>
      </c>
      <c r="F15" s="13">
        <v>921.76231658000006</v>
      </c>
      <c r="G15" s="23">
        <f t="shared" si="1"/>
        <v>0.19541049850592732</v>
      </c>
      <c r="H15" s="14">
        <v>0</v>
      </c>
      <c r="I15" s="23">
        <f t="shared" si="2"/>
        <v>0</v>
      </c>
      <c r="J15" s="14">
        <v>1030.6411830249999</v>
      </c>
      <c r="K15" s="23">
        <f t="shared" si="3"/>
        <v>0.21849245052986987</v>
      </c>
    </row>
    <row r="16" spans="1:14" ht="32.450000000000003" customHeight="1" x14ac:dyDescent="0.2">
      <c r="A16" s="9">
        <v>9</v>
      </c>
      <c r="B16" s="10" t="s">
        <v>16</v>
      </c>
      <c r="C16" s="11">
        <v>7043.8681973270004</v>
      </c>
      <c r="D16" s="114">
        <v>3070.8859203400002</v>
      </c>
      <c r="E16" s="17">
        <f t="shared" si="0"/>
        <v>0.43596584068755528</v>
      </c>
      <c r="F16" s="13">
        <v>887.40863171000001</v>
      </c>
      <c r="G16" s="17">
        <f t="shared" si="1"/>
        <v>0.12598313978202388</v>
      </c>
      <c r="H16" s="14">
        <v>0</v>
      </c>
      <c r="I16" s="17">
        <f t="shared" si="2"/>
        <v>0</v>
      </c>
      <c r="J16" s="14">
        <v>898.96666596399996</v>
      </c>
      <c r="K16" s="17">
        <f t="shared" si="3"/>
        <v>0.12762400442205021</v>
      </c>
    </row>
    <row r="17" spans="1:11" ht="32.450000000000003" customHeight="1" x14ac:dyDescent="0.2">
      <c r="A17" s="15">
        <v>10</v>
      </c>
      <c r="B17" s="10" t="s">
        <v>17</v>
      </c>
      <c r="C17" s="11">
        <v>3135.0626819879999</v>
      </c>
      <c r="D17" s="114">
        <v>1444.884097057</v>
      </c>
      <c r="E17" s="17">
        <f t="shared" si="0"/>
        <v>0.46087885430755499</v>
      </c>
      <c r="F17" s="13">
        <v>253.535247298</v>
      </c>
      <c r="G17" s="17">
        <f t="shared" si="1"/>
        <v>8.0870870223630972E-2</v>
      </c>
      <c r="H17" s="14">
        <v>0</v>
      </c>
      <c r="I17" s="17">
        <f t="shared" si="2"/>
        <v>0</v>
      </c>
      <c r="J17" s="14">
        <v>429.89974328699998</v>
      </c>
      <c r="K17" s="17">
        <f t="shared" si="3"/>
        <v>0.13712636297734015</v>
      </c>
    </row>
    <row r="18" spans="1:11" ht="32.450000000000003" customHeight="1" x14ac:dyDescent="0.2">
      <c r="A18" s="9">
        <v>11</v>
      </c>
      <c r="B18" s="10" t="s">
        <v>18</v>
      </c>
      <c r="C18" s="11">
        <v>83514.834827817001</v>
      </c>
      <c r="D18" s="114">
        <v>18012.831740680002</v>
      </c>
      <c r="E18" s="17">
        <f t="shared" si="0"/>
        <v>0.21568421679593999</v>
      </c>
      <c r="F18" s="13">
        <v>8673.7073506140005</v>
      </c>
      <c r="G18" s="17">
        <f t="shared" si="1"/>
        <v>0.1038582830044103</v>
      </c>
      <c r="H18" s="14">
        <v>10.0279744</v>
      </c>
      <c r="I18" s="17">
        <f t="shared" si="2"/>
        <v>1.2007416910629986E-4</v>
      </c>
      <c r="J18" s="14">
        <v>3096.8566807430002</v>
      </c>
      <c r="K18" s="17">
        <f t="shared" si="3"/>
        <v>3.7081515962137823E-2</v>
      </c>
    </row>
    <row r="19" spans="1:11" ht="32.450000000000003" customHeight="1" thickBot="1" x14ac:dyDescent="0.25">
      <c r="A19" s="15">
        <v>12</v>
      </c>
      <c r="B19" s="10" t="s">
        <v>19</v>
      </c>
      <c r="C19" s="11">
        <v>11648.89142473</v>
      </c>
      <c r="D19" s="114">
        <v>7609.1270350149998</v>
      </c>
      <c r="E19" s="25">
        <f t="shared" si="0"/>
        <v>0.65320610842515137</v>
      </c>
      <c r="F19" s="13">
        <v>3442.8486899479999</v>
      </c>
      <c r="G19" s="25">
        <f t="shared" si="1"/>
        <v>0.29555161640866601</v>
      </c>
      <c r="H19" s="14">
        <v>0</v>
      </c>
      <c r="I19" s="25">
        <f t="shared" si="2"/>
        <v>0</v>
      </c>
      <c r="J19" s="14">
        <v>1822.081339568</v>
      </c>
      <c r="K19" s="25">
        <f t="shared" si="3"/>
        <v>0.15641671581725061</v>
      </c>
    </row>
    <row r="20" spans="1:11" ht="32.450000000000003" customHeight="1" thickBot="1" x14ac:dyDescent="0.25">
      <c r="A20" s="26"/>
      <c r="B20" s="27" t="s">
        <v>20</v>
      </c>
      <c r="C20" s="28">
        <f>SUM(C8:C19)</f>
        <v>209667.98737155204</v>
      </c>
      <c r="D20" s="117">
        <f>SUM(D8:D19)</f>
        <v>92247.978343255003</v>
      </c>
      <c r="E20" s="29">
        <f t="shared" ref="E20" si="4">SUM(D20/C20)</f>
        <v>0.43997168809458082</v>
      </c>
      <c r="F20" s="30">
        <f>SUM(F8:F19)</f>
        <v>44670.247560940996</v>
      </c>
      <c r="G20" s="29">
        <f t="shared" ref="G20" si="5">SUM(F20/C20)</f>
        <v>0.21305230293349922</v>
      </c>
      <c r="H20" s="30">
        <f>SUM(H8:H19)</f>
        <v>164.125481837</v>
      </c>
      <c r="I20" s="29">
        <f t="shared" ref="I20" si="6">SUM(H20/C20)</f>
        <v>7.827875103611011E-4</v>
      </c>
      <c r="J20" s="30">
        <f>SUM(J8:J19)</f>
        <v>19300.343749351003</v>
      </c>
      <c r="K20" s="29">
        <f t="shared" ref="K20:K49" si="7">SUM(J20/C20)</f>
        <v>9.2051934066352814E-2</v>
      </c>
    </row>
    <row r="21" spans="1:11" ht="32.450000000000003" customHeight="1" thickBot="1" x14ac:dyDescent="0.25">
      <c r="A21" s="31"/>
      <c r="B21" s="155" t="s">
        <v>21</v>
      </c>
      <c r="C21" s="156"/>
      <c r="D21" s="156"/>
      <c r="E21" s="156"/>
      <c r="F21" s="156"/>
      <c r="G21" s="156"/>
      <c r="H21" s="157"/>
      <c r="I21" s="156"/>
      <c r="J21" s="156"/>
      <c r="K21" s="158"/>
    </row>
    <row r="22" spans="1:11" ht="32.450000000000003" customHeight="1" x14ac:dyDescent="0.2">
      <c r="A22" s="32">
        <v>13</v>
      </c>
      <c r="B22" s="33" t="s">
        <v>22</v>
      </c>
      <c r="C22" s="34">
        <v>2542.5725548260002</v>
      </c>
      <c r="D22" s="118">
        <v>1269.463100599</v>
      </c>
      <c r="E22" s="35">
        <f>SUM(D22/C22)</f>
        <v>0.49928294010310953</v>
      </c>
      <c r="F22" s="36">
        <v>706.45478778699987</v>
      </c>
      <c r="G22" s="124">
        <f>F22/C22</f>
        <v>0.27785039465091915</v>
      </c>
      <c r="H22" s="132">
        <v>0</v>
      </c>
      <c r="I22" s="127">
        <f>SUM(H22/C22)</f>
        <v>0</v>
      </c>
      <c r="J22" s="36">
        <v>261.00064820699998</v>
      </c>
      <c r="K22" s="35">
        <f>SUM(J22/C22)</f>
        <v>0.1026521928397286</v>
      </c>
    </row>
    <row r="23" spans="1:11" ht="32.450000000000003" customHeight="1" x14ac:dyDescent="0.2">
      <c r="A23" s="15">
        <v>14</v>
      </c>
      <c r="B23" s="37" t="s">
        <v>23</v>
      </c>
      <c r="C23" s="16">
        <v>1138.7831498749999</v>
      </c>
      <c r="D23" s="115">
        <v>361.77432019099996</v>
      </c>
      <c r="E23" s="17">
        <f t="shared" ref="E23:E30" si="8">SUM(D23/C23)</f>
        <v>0.31768499580513693</v>
      </c>
      <c r="F23" s="18">
        <v>35.832249335999997</v>
      </c>
      <c r="G23" s="125">
        <f t="shared" ref="G23:G39" si="9">F23/C23</f>
        <v>3.1465384204124529E-2</v>
      </c>
      <c r="H23" s="132">
        <v>0</v>
      </c>
      <c r="I23" s="128">
        <f t="shared" ref="I23:I38" si="10">SUM(H23/C23)</f>
        <v>0</v>
      </c>
      <c r="J23" s="14">
        <v>102.95446790699999</v>
      </c>
      <c r="K23" s="17">
        <f t="shared" si="7"/>
        <v>9.0407438780860896E-2</v>
      </c>
    </row>
    <row r="24" spans="1:11" ht="32.450000000000003" customHeight="1" x14ac:dyDescent="0.2">
      <c r="A24" s="15">
        <v>15</v>
      </c>
      <c r="B24" s="37" t="s">
        <v>24</v>
      </c>
      <c r="C24" s="16">
        <v>94824.024493999998</v>
      </c>
      <c r="D24" s="115">
        <v>55716.959398999999</v>
      </c>
      <c r="E24" s="17">
        <f t="shared" si="8"/>
        <v>0.58758273229086055</v>
      </c>
      <c r="F24" s="18">
        <v>17858.670151799997</v>
      </c>
      <c r="G24" s="125">
        <f t="shared" si="9"/>
        <v>0.18833486816339468</v>
      </c>
      <c r="H24" s="132">
        <v>0</v>
      </c>
      <c r="I24" s="128">
        <f t="shared" si="10"/>
        <v>0</v>
      </c>
      <c r="J24" s="14">
        <v>14012.751562400001</v>
      </c>
      <c r="K24" s="17">
        <f t="shared" si="7"/>
        <v>0.14777638512154331</v>
      </c>
    </row>
    <row r="25" spans="1:11" ht="32.450000000000003" customHeight="1" x14ac:dyDescent="0.2">
      <c r="A25" s="15">
        <v>16</v>
      </c>
      <c r="B25" s="37" t="s">
        <v>25</v>
      </c>
      <c r="C25" s="16">
        <v>31136.612272449998</v>
      </c>
      <c r="D25" s="115">
        <v>16959.072727437</v>
      </c>
      <c r="E25" s="17">
        <f t="shared" si="8"/>
        <v>0.54466659953377672</v>
      </c>
      <c r="F25" s="18">
        <v>5089.3882229520004</v>
      </c>
      <c r="G25" s="125">
        <f t="shared" si="9"/>
        <v>0.16345349900044021</v>
      </c>
      <c r="H25" s="133">
        <v>0</v>
      </c>
      <c r="I25" s="128">
        <f t="shared" si="10"/>
        <v>0</v>
      </c>
      <c r="J25" s="14">
        <v>5993.6044120549996</v>
      </c>
      <c r="K25" s="17">
        <f t="shared" si="7"/>
        <v>0.19249378704433442</v>
      </c>
    </row>
    <row r="26" spans="1:11" ht="32.450000000000003" customHeight="1" x14ac:dyDescent="0.2">
      <c r="A26" s="15">
        <v>17</v>
      </c>
      <c r="B26" s="37" t="s">
        <v>47</v>
      </c>
      <c r="C26" s="16">
        <v>3514.614062092</v>
      </c>
      <c r="D26" s="115">
        <v>1503.9254595269999</v>
      </c>
      <c r="E26" s="17">
        <f t="shared" si="8"/>
        <v>0.42790628870124647</v>
      </c>
      <c r="F26" s="18">
        <v>165.87345383100001</v>
      </c>
      <c r="G26" s="125">
        <f t="shared" si="9"/>
        <v>4.7195353714674246E-2</v>
      </c>
      <c r="H26" s="133">
        <v>0</v>
      </c>
      <c r="I26" s="128">
        <f t="shared" si="10"/>
        <v>0</v>
      </c>
      <c r="J26" s="14">
        <v>829.16553354400003</v>
      </c>
      <c r="K26" s="17">
        <f t="shared" si="7"/>
        <v>0.23591936949414488</v>
      </c>
    </row>
    <row r="27" spans="1:11" ht="32.450000000000003" customHeight="1" x14ac:dyDescent="0.2">
      <c r="A27" s="15">
        <v>18</v>
      </c>
      <c r="B27" s="37" t="s">
        <v>26</v>
      </c>
      <c r="C27" s="16">
        <v>7858.9252847380003</v>
      </c>
      <c r="D27" s="115">
        <v>5132.3300637920001</v>
      </c>
      <c r="E27" s="17">
        <f t="shared" si="8"/>
        <v>0.65305749550246561</v>
      </c>
      <c r="F27" s="18">
        <v>2142.3638584820001</v>
      </c>
      <c r="G27" s="125">
        <f t="shared" si="9"/>
        <v>0.27260264996315231</v>
      </c>
      <c r="H27" s="133">
        <v>0</v>
      </c>
      <c r="I27" s="128">
        <f t="shared" si="10"/>
        <v>0</v>
      </c>
      <c r="J27" s="14">
        <v>1156.6696875370001</v>
      </c>
      <c r="K27" s="17">
        <f t="shared" si="7"/>
        <v>0.14717911745302475</v>
      </c>
    </row>
    <row r="28" spans="1:11" ht="32.450000000000003" customHeight="1" x14ac:dyDescent="0.2">
      <c r="A28" s="15">
        <v>19</v>
      </c>
      <c r="B28" s="37" t="s">
        <v>27</v>
      </c>
      <c r="C28" s="16">
        <v>5364.8019065529998</v>
      </c>
      <c r="D28" s="115">
        <v>2989.3132667539999</v>
      </c>
      <c r="E28" s="17">
        <f t="shared" si="8"/>
        <v>0.55720850812825218</v>
      </c>
      <c r="F28" s="18">
        <v>660.19727735400011</v>
      </c>
      <c r="G28" s="125">
        <f t="shared" si="9"/>
        <v>0.12306088628316027</v>
      </c>
      <c r="H28" s="133">
        <v>0</v>
      </c>
      <c r="I28" s="128">
        <f t="shared" si="10"/>
        <v>0</v>
      </c>
      <c r="J28" s="14">
        <v>944.31209264200004</v>
      </c>
      <c r="K28" s="17">
        <f t="shared" si="7"/>
        <v>0.17601993681976244</v>
      </c>
    </row>
    <row r="29" spans="1:11" ht="32.450000000000003" customHeight="1" x14ac:dyDescent="0.2">
      <c r="A29" s="15">
        <v>20</v>
      </c>
      <c r="B29" s="37" t="s">
        <v>28</v>
      </c>
      <c r="C29" s="16">
        <v>1480.101399229</v>
      </c>
      <c r="D29" s="115">
        <v>806.93810250699994</v>
      </c>
      <c r="E29" s="17">
        <f t="shared" si="8"/>
        <v>0.54519109496642748</v>
      </c>
      <c r="F29" s="18">
        <v>516.12385166299998</v>
      </c>
      <c r="G29" s="125">
        <f t="shared" si="9"/>
        <v>0.34870844114589322</v>
      </c>
      <c r="H29" s="133">
        <v>0</v>
      </c>
      <c r="I29" s="128">
        <f t="shared" si="10"/>
        <v>0</v>
      </c>
      <c r="J29" s="14">
        <v>85.762972349999998</v>
      </c>
      <c r="K29" s="17">
        <f t="shared" si="7"/>
        <v>5.7943984374769733E-2</v>
      </c>
    </row>
    <row r="30" spans="1:11" ht="32.450000000000003" customHeight="1" x14ac:dyDescent="0.2">
      <c r="A30" s="15">
        <v>21</v>
      </c>
      <c r="B30" s="37" t="s">
        <v>29</v>
      </c>
      <c r="C30" s="16">
        <v>6429.3540000000003</v>
      </c>
      <c r="D30" s="115">
        <v>1932.9186000000002</v>
      </c>
      <c r="E30" s="17">
        <f t="shared" si="8"/>
        <v>0.30063962880252043</v>
      </c>
      <c r="F30" s="18">
        <v>1102.6675</v>
      </c>
      <c r="G30" s="125">
        <f t="shared" si="9"/>
        <v>0.17150517765859524</v>
      </c>
      <c r="H30" s="133">
        <v>0.19539999999999999</v>
      </c>
      <c r="I30" s="128">
        <f t="shared" si="10"/>
        <v>3.0391855853636304E-5</v>
      </c>
      <c r="J30" s="14">
        <v>382.30070000000001</v>
      </c>
      <c r="K30" s="17">
        <f t="shared" si="7"/>
        <v>5.9461759299612373E-2</v>
      </c>
    </row>
    <row r="31" spans="1:11" ht="32.450000000000003" customHeight="1" x14ac:dyDescent="0.2">
      <c r="A31" s="15">
        <v>22</v>
      </c>
      <c r="B31" s="37" t="s">
        <v>30</v>
      </c>
      <c r="C31" s="16">
        <v>22228.078825306002</v>
      </c>
      <c r="D31" s="115">
        <v>14585.681963207</v>
      </c>
      <c r="E31" s="17">
        <f>SUM(D31/C31)</f>
        <v>0.65618275325718378</v>
      </c>
      <c r="F31" s="18">
        <v>5837.6796985889996</v>
      </c>
      <c r="G31" s="125">
        <f t="shared" si="9"/>
        <v>0.26262637200759681</v>
      </c>
      <c r="H31" s="133">
        <v>71.042128882</v>
      </c>
      <c r="I31" s="128">
        <f t="shared" si="10"/>
        <v>3.1960534889376342E-3</v>
      </c>
      <c r="J31" s="14">
        <v>3247.6537018979998</v>
      </c>
      <c r="K31" s="17">
        <f t="shared" si="7"/>
        <v>0.14610591079066371</v>
      </c>
    </row>
    <row r="32" spans="1:11" ht="32.450000000000003" customHeight="1" x14ac:dyDescent="0.2">
      <c r="A32" s="15">
        <v>23</v>
      </c>
      <c r="B32" s="37" t="s">
        <v>31</v>
      </c>
      <c r="C32" s="16">
        <v>789.08426119299997</v>
      </c>
      <c r="D32" s="115">
        <v>325.966953676</v>
      </c>
      <c r="E32" s="17">
        <f t="shared" ref="E32:E39" si="11">SUM(D32/C32)</f>
        <v>0.41309524179734292</v>
      </c>
      <c r="F32" s="18">
        <v>105.934316978</v>
      </c>
      <c r="G32" s="125">
        <f t="shared" si="9"/>
        <v>0.13424968940305579</v>
      </c>
      <c r="H32" s="133">
        <v>0</v>
      </c>
      <c r="I32" s="128">
        <f t="shared" si="10"/>
        <v>0</v>
      </c>
      <c r="J32" s="14">
        <v>94.868162010000006</v>
      </c>
      <c r="K32" s="17">
        <f t="shared" si="7"/>
        <v>0.1202256421469753</v>
      </c>
    </row>
    <row r="33" spans="1:11" ht="32.450000000000003" customHeight="1" x14ac:dyDescent="0.2">
      <c r="A33" s="15">
        <v>24</v>
      </c>
      <c r="B33" s="37" t="s">
        <v>48</v>
      </c>
      <c r="C33" s="16">
        <v>3434.1688326100002</v>
      </c>
      <c r="D33" s="115">
        <v>1239.4232934430001</v>
      </c>
      <c r="E33" s="17">
        <f t="shared" si="11"/>
        <v>0.36090924874564972</v>
      </c>
      <c r="F33" s="18">
        <v>186.366799367</v>
      </c>
      <c r="G33" s="125">
        <f t="shared" si="9"/>
        <v>5.4268385874715282E-2</v>
      </c>
      <c r="H33" s="133">
        <v>0</v>
      </c>
      <c r="I33" s="128">
        <f t="shared" si="10"/>
        <v>0</v>
      </c>
      <c r="J33" s="14">
        <v>236.362541131</v>
      </c>
      <c r="K33" s="17">
        <f t="shared" si="7"/>
        <v>6.882670964996275E-2</v>
      </c>
    </row>
    <row r="34" spans="1:11" ht="32.450000000000003" customHeight="1" x14ac:dyDescent="0.2">
      <c r="A34" s="15">
        <v>25</v>
      </c>
      <c r="B34" s="37" t="s">
        <v>49</v>
      </c>
      <c r="C34" s="16">
        <v>1580.3860967610001</v>
      </c>
      <c r="D34" s="115">
        <v>907.33862190400009</v>
      </c>
      <c r="E34" s="17"/>
      <c r="F34" s="18">
        <v>114.73661622600001</v>
      </c>
      <c r="G34" s="125"/>
      <c r="H34" s="133">
        <v>0</v>
      </c>
      <c r="I34" s="128"/>
      <c r="J34" s="14">
        <v>327.73082045699999</v>
      </c>
      <c r="K34" s="17"/>
    </row>
    <row r="35" spans="1:11" ht="32.450000000000003" customHeight="1" x14ac:dyDescent="0.2">
      <c r="A35" s="15">
        <v>26</v>
      </c>
      <c r="B35" s="37" t="s">
        <v>32</v>
      </c>
      <c r="C35" s="16">
        <v>4165.6535688000004</v>
      </c>
      <c r="D35" s="115">
        <v>2239.4612873000001</v>
      </c>
      <c r="E35" s="17">
        <f t="shared" si="11"/>
        <v>0.53760142323719962</v>
      </c>
      <c r="F35" s="18">
        <v>429.72499049999999</v>
      </c>
      <c r="G35" s="125">
        <f t="shared" si="9"/>
        <v>0.10315908017857348</v>
      </c>
      <c r="H35" s="133">
        <v>0</v>
      </c>
      <c r="I35" s="128">
        <f t="shared" si="10"/>
        <v>0</v>
      </c>
      <c r="J35" s="14">
        <v>1273.7047666000001</v>
      </c>
      <c r="K35" s="17">
        <f t="shared" si="7"/>
        <v>0.305763488385069</v>
      </c>
    </row>
    <row r="36" spans="1:11" ht="32.450000000000003" customHeight="1" x14ac:dyDescent="0.2">
      <c r="A36" s="15">
        <v>27</v>
      </c>
      <c r="B36" s="38" t="s">
        <v>33</v>
      </c>
      <c r="C36" s="16">
        <v>6134.3942419409996</v>
      </c>
      <c r="D36" s="115">
        <v>3752.6497397119997</v>
      </c>
      <c r="E36" s="17">
        <f t="shared" si="11"/>
        <v>0.61173925113176519</v>
      </c>
      <c r="F36" s="18">
        <v>2207.7763902649999</v>
      </c>
      <c r="G36" s="125">
        <f t="shared" si="9"/>
        <v>0.35990128824299883</v>
      </c>
      <c r="H36" s="133">
        <v>0</v>
      </c>
      <c r="I36" s="128">
        <f t="shared" si="10"/>
        <v>0</v>
      </c>
      <c r="J36" s="14">
        <v>634.36513975100002</v>
      </c>
      <c r="K36" s="17">
        <f t="shared" si="7"/>
        <v>0.10341121139783134</v>
      </c>
    </row>
    <row r="37" spans="1:11" ht="32.450000000000003" customHeight="1" x14ac:dyDescent="0.2">
      <c r="A37" s="15">
        <v>28</v>
      </c>
      <c r="B37" s="38" t="s">
        <v>34</v>
      </c>
      <c r="C37" s="16">
        <v>700.43769324100003</v>
      </c>
      <c r="D37" s="115">
        <v>598.08429283500004</v>
      </c>
      <c r="E37" s="17">
        <f t="shared" si="11"/>
        <v>0.85387222676095587</v>
      </c>
      <c r="F37" s="18">
        <v>243.599680775</v>
      </c>
      <c r="G37" s="125">
        <f t="shared" si="9"/>
        <v>0.34778208415346445</v>
      </c>
      <c r="H37" s="133">
        <v>0</v>
      </c>
      <c r="I37" s="128">
        <f t="shared" si="10"/>
        <v>0</v>
      </c>
      <c r="J37" s="14">
        <v>93.086294357</v>
      </c>
      <c r="K37" s="17">
        <f t="shared" si="7"/>
        <v>0.13289732299568255</v>
      </c>
    </row>
    <row r="38" spans="1:11" ht="32.450000000000003" customHeight="1" thickBot="1" x14ac:dyDescent="0.25">
      <c r="A38" s="15">
        <v>29</v>
      </c>
      <c r="B38" s="39" t="s">
        <v>50</v>
      </c>
      <c r="C38" s="40">
        <v>546.03595789999997</v>
      </c>
      <c r="D38" s="116">
        <v>466.88449270000001</v>
      </c>
      <c r="E38" s="17">
        <f t="shared" si="11"/>
        <v>0.85504349291499293</v>
      </c>
      <c r="F38" s="18">
        <v>35.2866055</v>
      </c>
      <c r="G38" s="125">
        <f t="shared" si="9"/>
        <v>6.4623226711494938E-2</v>
      </c>
      <c r="H38" s="133">
        <v>0</v>
      </c>
      <c r="I38" s="128">
        <f t="shared" si="10"/>
        <v>0</v>
      </c>
      <c r="J38" s="41">
        <v>173.516527</v>
      </c>
      <c r="K38" s="17">
        <f t="shared" si="7"/>
        <v>0.31777490930693891</v>
      </c>
    </row>
    <row r="39" spans="1:11" ht="32.450000000000003" customHeight="1" thickBot="1" x14ac:dyDescent="0.25">
      <c r="A39" s="26"/>
      <c r="B39" s="27" t="s">
        <v>20</v>
      </c>
      <c r="C39" s="28">
        <f>SUM(C22:C38)</f>
        <v>193868.02860151499</v>
      </c>
      <c r="D39" s="117">
        <f>SUM(D22:D38)</f>
        <v>110788.18568458402</v>
      </c>
      <c r="E39" s="17">
        <f t="shared" si="11"/>
        <v>0.57146186755890016</v>
      </c>
      <c r="F39" s="42">
        <f>SUM(F22:F38)</f>
        <v>37438.676451404986</v>
      </c>
      <c r="G39" s="17">
        <f t="shared" si="9"/>
        <v>0.19311423715128456</v>
      </c>
      <c r="H39" s="131">
        <f>SUM(H22:H38)</f>
        <v>71.237528882000007</v>
      </c>
      <c r="I39" s="29">
        <f>SUM(H39/C39)</f>
        <v>3.6745372300878349E-4</v>
      </c>
      <c r="J39" s="42">
        <f>SUM(J22:J38)</f>
        <v>29849.810029846001</v>
      </c>
      <c r="K39" s="17">
        <f t="shared" si="7"/>
        <v>0.1539697403701393</v>
      </c>
    </row>
    <row r="40" spans="1:11" ht="32.450000000000003" customHeight="1" thickBot="1" x14ac:dyDescent="0.25">
      <c r="A40" s="43"/>
      <c r="B40" s="156" t="s">
        <v>35</v>
      </c>
      <c r="C40" s="159"/>
      <c r="D40" s="159"/>
      <c r="E40" s="159"/>
      <c r="F40" s="159"/>
      <c r="G40" s="159"/>
      <c r="H40" s="160"/>
      <c r="I40" s="159"/>
      <c r="J40" s="159"/>
      <c r="K40" s="161"/>
    </row>
    <row r="41" spans="1:11" ht="32.450000000000003" customHeight="1" thickBot="1" x14ac:dyDescent="0.25">
      <c r="A41" s="15">
        <v>30</v>
      </c>
      <c r="B41" s="44" t="s">
        <v>36</v>
      </c>
      <c r="C41" s="28">
        <v>11543.273541814</v>
      </c>
      <c r="D41" s="117">
        <v>10162.764271938</v>
      </c>
      <c r="E41" s="29">
        <f>SUM(D41/C41)</f>
        <v>0.88040573890280904</v>
      </c>
      <c r="F41" s="30">
        <v>8688.2604863630004</v>
      </c>
      <c r="G41" s="126">
        <f>SUM(F41/C41)</f>
        <v>0.75266868231883377</v>
      </c>
      <c r="H41" s="134">
        <v>0</v>
      </c>
      <c r="I41" s="129">
        <f>SUM(H41/C41)</f>
        <v>0</v>
      </c>
      <c r="J41" s="30">
        <v>1036.1291984720001</v>
      </c>
      <c r="K41" s="29">
        <f>SUM(J41/C41)</f>
        <v>8.9760430151703277E-2</v>
      </c>
    </row>
    <row r="42" spans="1:11" ht="32.450000000000003" customHeight="1" thickBot="1" x14ac:dyDescent="0.25">
      <c r="A42" s="26"/>
      <c r="B42" s="46" t="s">
        <v>20</v>
      </c>
      <c r="C42" s="13">
        <f>C41</f>
        <v>11543.273541814</v>
      </c>
      <c r="D42" s="119">
        <f>D41</f>
        <v>10162.764271938</v>
      </c>
      <c r="E42" s="47">
        <f>SUM(D42/C42)</f>
        <v>0.88040573890280904</v>
      </c>
      <c r="F42" s="14">
        <f>F41</f>
        <v>8688.2604863630004</v>
      </c>
      <c r="G42" s="47">
        <f>SUM(F42/C42)</f>
        <v>0.75266868231883377</v>
      </c>
      <c r="H42" s="48">
        <f>H41</f>
        <v>0</v>
      </c>
      <c r="I42" s="47">
        <f>SUM(H42/C42)</f>
        <v>0</v>
      </c>
      <c r="J42" s="14">
        <f>J41</f>
        <v>1036.1291984720001</v>
      </c>
      <c r="K42" s="47">
        <f t="shared" si="7"/>
        <v>8.9760430151703277E-2</v>
      </c>
    </row>
    <row r="43" spans="1:11" ht="32.450000000000003" customHeight="1" thickBot="1" x14ac:dyDescent="0.25">
      <c r="A43" s="43"/>
      <c r="B43" s="156" t="s">
        <v>37</v>
      </c>
      <c r="C43" s="159"/>
      <c r="D43" s="159"/>
      <c r="E43" s="159"/>
      <c r="F43" s="159"/>
      <c r="G43" s="159"/>
      <c r="H43" s="159"/>
      <c r="I43" s="159"/>
      <c r="J43" s="159"/>
      <c r="K43" s="161"/>
    </row>
    <row r="44" spans="1:11" ht="32.450000000000003" customHeight="1" thickBot="1" x14ac:dyDescent="0.25">
      <c r="A44" s="32"/>
      <c r="B44" s="27" t="s">
        <v>38</v>
      </c>
      <c r="C44" s="28">
        <f>C20+C39</f>
        <v>403536.01597306703</v>
      </c>
      <c r="D44" s="120">
        <f>D20+D39</f>
        <v>203036.16402783903</v>
      </c>
      <c r="E44" s="29">
        <f t="shared" ref="E44:E49" si="12">SUM(D44/C44)</f>
        <v>0.50314260931145771</v>
      </c>
      <c r="F44" s="30">
        <f>F20+F39</f>
        <v>82108.924012345989</v>
      </c>
      <c r="G44" s="29">
        <f t="shared" ref="G44:G49" si="13">SUM(F44/C44)</f>
        <v>0.20347359532296652</v>
      </c>
      <c r="H44" s="30">
        <f>H20+H39</f>
        <v>235.36301071899999</v>
      </c>
      <c r="I44" s="29">
        <f t="shared" ref="I44:I49" si="14">SUM(H44/C44)</f>
        <v>5.832515597187952E-4</v>
      </c>
      <c r="J44" s="30">
        <f>J20+J39</f>
        <v>49150.153779197004</v>
      </c>
      <c r="K44" s="29">
        <f t="shared" si="7"/>
        <v>0.12179867925959155</v>
      </c>
    </row>
    <row r="45" spans="1:11" ht="32.450000000000003" customHeight="1" thickBot="1" x14ac:dyDescent="0.25">
      <c r="A45" s="15"/>
      <c r="B45" s="27" t="s">
        <v>35</v>
      </c>
      <c r="C45" s="28">
        <f>C41</f>
        <v>11543.273541814</v>
      </c>
      <c r="D45" s="120">
        <f>D41</f>
        <v>10162.764271938</v>
      </c>
      <c r="E45" s="29">
        <f t="shared" si="12"/>
        <v>0.88040573890280904</v>
      </c>
      <c r="F45" s="30">
        <f>F41</f>
        <v>8688.2604863630004</v>
      </c>
      <c r="G45" s="29">
        <f t="shared" si="13"/>
        <v>0.75266868231883377</v>
      </c>
      <c r="H45" s="45">
        <f>H41</f>
        <v>0</v>
      </c>
      <c r="I45" s="29">
        <f t="shared" si="14"/>
        <v>0</v>
      </c>
      <c r="J45" s="30">
        <f>J41</f>
        <v>1036.1291984720001</v>
      </c>
      <c r="K45" s="29">
        <f t="shared" si="7"/>
        <v>8.9760430151703277E-2</v>
      </c>
    </row>
    <row r="46" spans="1:11" ht="32.450000000000003" customHeight="1" thickBot="1" x14ac:dyDescent="0.25">
      <c r="A46" s="49"/>
      <c r="B46" s="27" t="s">
        <v>20</v>
      </c>
      <c r="C46" s="28">
        <f>C44+C45</f>
        <v>415079.28951488103</v>
      </c>
      <c r="D46" s="120">
        <f>D44+D45</f>
        <v>213198.92829977704</v>
      </c>
      <c r="E46" s="29">
        <f t="shared" si="12"/>
        <v>0.51363422287088989</v>
      </c>
      <c r="F46" s="30">
        <f>F44+F45</f>
        <v>90797.184498708986</v>
      </c>
      <c r="G46" s="29">
        <f t="shared" si="13"/>
        <v>0.21874660285948527</v>
      </c>
      <c r="H46" s="130">
        <f>H44+H45</f>
        <v>235.36301071899999</v>
      </c>
      <c r="I46" s="29">
        <f t="shared" si="14"/>
        <v>5.670314483627398E-4</v>
      </c>
      <c r="J46" s="30">
        <f>J44+J45</f>
        <v>50186.282977669005</v>
      </c>
      <c r="K46" s="29">
        <f t="shared" si="7"/>
        <v>0.12090770184251694</v>
      </c>
    </row>
    <row r="47" spans="1:11" ht="32.450000000000003" customHeight="1" thickBot="1" x14ac:dyDescent="0.25">
      <c r="A47" s="26">
        <v>31</v>
      </c>
      <c r="B47" s="113" t="s">
        <v>51</v>
      </c>
      <c r="C47" s="28">
        <v>10065.176855768999</v>
      </c>
      <c r="D47" s="120">
        <v>10128.828348944</v>
      </c>
      <c r="E47" s="29">
        <f t="shared" si="12"/>
        <v>1.0063239319176511</v>
      </c>
      <c r="F47" s="30">
        <v>8969.1077479239993</v>
      </c>
      <c r="G47" s="126">
        <f t="shared" si="13"/>
        <v>0.8911028466214409</v>
      </c>
      <c r="H47" s="134">
        <v>0</v>
      </c>
      <c r="I47" s="129">
        <f t="shared" si="14"/>
        <v>0</v>
      </c>
      <c r="J47" s="30">
        <v>135.51711610800001</v>
      </c>
      <c r="K47" s="29">
        <f t="shared" si="7"/>
        <v>1.3463957767451096E-2</v>
      </c>
    </row>
    <row r="48" spans="1:11" ht="32.450000000000003" customHeight="1" thickBot="1" x14ac:dyDescent="0.25">
      <c r="A48" s="50"/>
      <c r="B48" s="46" t="s">
        <v>39</v>
      </c>
      <c r="C48" s="51">
        <f>C47</f>
        <v>10065.176855768999</v>
      </c>
      <c r="D48" s="121">
        <f>D47</f>
        <v>10128.828348944</v>
      </c>
      <c r="E48" s="47">
        <f t="shared" si="12"/>
        <v>1.0063239319176511</v>
      </c>
      <c r="F48" s="14">
        <f>F47</f>
        <v>8969.1077479239993</v>
      </c>
      <c r="G48" s="47">
        <f t="shared" si="13"/>
        <v>0.8911028466214409</v>
      </c>
      <c r="H48" s="52">
        <f>H47</f>
        <v>0</v>
      </c>
      <c r="I48" s="47">
        <f t="shared" si="14"/>
        <v>0</v>
      </c>
      <c r="J48" s="41">
        <f>J47</f>
        <v>135.51711610800001</v>
      </c>
      <c r="K48" s="47">
        <f t="shared" si="7"/>
        <v>1.3463957767451096E-2</v>
      </c>
    </row>
    <row r="49" spans="1:11" ht="32.450000000000003" customHeight="1" thickBot="1" x14ac:dyDescent="0.25">
      <c r="A49" s="8"/>
      <c r="B49" s="27" t="s">
        <v>40</v>
      </c>
      <c r="C49" s="28">
        <f>C46+C48</f>
        <v>425144.46637065004</v>
      </c>
      <c r="D49" s="122">
        <f>D46+D48</f>
        <v>223327.75664872103</v>
      </c>
      <c r="E49" s="29">
        <f t="shared" si="12"/>
        <v>0.52529851453839482</v>
      </c>
      <c r="F49" s="30">
        <f>F46+F48</f>
        <v>99766.292246632991</v>
      </c>
      <c r="G49" s="29">
        <f t="shared" si="13"/>
        <v>0.23466444970650188</v>
      </c>
      <c r="H49" s="30">
        <f>H46+H48</f>
        <v>235.36301071899999</v>
      </c>
      <c r="I49" s="29">
        <f t="shared" si="14"/>
        <v>5.5360713671809964E-4</v>
      </c>
      <c r="J49" s="30">
        <f>J46+J48</f>
        <v>50321.800093777005</v>
      </c>
      <c r="K49" s="29">
        <f t="shared" si="7"/>
        <v>0.11836400112028127</v>
      </c>
    </row>
    <row r="53" spans="1:11" ht="12.75" x14ac:dyDescent="0.2">
      <c r="F53" s="53">
        <v>8090271</v>
      </c>
    </row>
  </sheetData>
  <mergeCells count="19">
    <mergeCell ref="B21:K21"/>
    <mergeCell ref="B40:K40"/>
    <mergeCell ref="B43:K43"/>
    <mergeCell ref="G5:G6"/>
    <mergeCell ref="H5:H6"/>
    <mergeCell ref="I5:I6"/>
    <mergeCell ref="J5:J6"/>
    <mergeCell ref="K5:K6"/>
    <mergeCell ref="B7:K7"/>
    <mergeCell ref="D1:G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85" right="0.24" top="0.69" bottom="0.18" header="0.17" footer="0.17"/>
  <pageSetup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3"/>
  <sheetViews>
    <sheetView view="pageBreakPreview" zoomScale="85" zoomScaleNormal="100" zoomScaleSheetLayoutView="8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E18" sqref="E17:E18"/>
    </sheetView>
  </sheetViews>
  <sheetFormatPr defaultRowHeight="12.75" x14ac:dyDescent="0.2"/>
  <cols>
    <col min="1" max="1" width="8.85546875" style="20"/>
    <col min="2" max="2" width="7.85546875" style="20" customWidth="1"/>
    <col min="3" max="3" width="38.28515625" style="20" customWidth="1"/>
    <col min="4" max="4" width="15.28515625" style="53" customWidth="1"/>
    <col min="5" max="5" width="19.85546875" style="53" customWidth="1"/>
    <col min="6" max="6" width="15.42578125" style="53" customWidth="1"/>
    <col min="7" max="7" width="20.42578125" style="53" bestFit="1" customWidth="1"/>
    <col min="8" max="8" width="15.28515625" style="53" customWidth="1"/>
    <col min="9" max="9" width="20.42578125" style="53" bestFit="1" customWidth="1"/>
    <col min="10" max="10" width="16.85546875" style="53" bestFit="1" customWidth="1"/>
    <col min="11" max="11" width="22.140625" style="6" customWidth="1"/>
    <col min="12" max="12" width="18.42578125" style="6" customWidth="1"/>
    <col min="13" max="257" width="8.85546875" style="6"/>
    <col min="258" max="258" width="7.85546875" style="6" customWidth="1"/>
    <col min="259" max="259" width="38.28515625" style="6" customWidth="1"/>
    <col min="260" max="260" width="15.28515625" style="6" customWidth="1"/>
    <col min="261" max="261" width="19.85546875" style="6" customWidth="1"/>
    <col min="262" max="262" width="15.42578125" style="6" customWidth="1"/>
    <col min="263" max="263" width="14.42578125" style="6" bestFit="1" customWidth="1"/>
    <col min="264" max="264" width="15.28515625" style="6" customWidth="1"/>
    <col min="265" max="265" width="13.85546875" style="6" customWidth="1"/>
    <col min="266" max="266" width="16.85546875" style="6" bestFit="1" customWidth="1"/>
    <col min="267" max="267" width="22.140625" style="6" customWidth="1"/>
    <col min="268" max="268" width="18.42578125" style="6" customWidth="1"/>
    <col min="269" max="513" width="8.85546875" style="6"/>
    <col min="514" max="514" width="7.85546875" style="6" customWidth="1"/>
    <col min="515" max="515" width="38.28515625" style="6" customWidth="1"/>
    <col min="516" max="516" width="15.28515625" style="6" customWidth="1"/>
    <col min="517" max="517" width="19.85546875" style="6" customWidth="1"/>
    <col min="518" max="518" width="15.42578125" style="6" customWidth="1"/>
    <col min="519" max="519" width="14.42578125" style="6" bestFit="1" customWidth="1"/>
    <col min="520" max="520" width="15.28515625" style="6" customWidth="1"/>
    <col min="521" max="521" width="13.85546875" style="6" customWidth="1"/>
    <col min="522" max="522" width="16.85546875" style="6" bestFit="1" customWidth="1"/>
    <col min="523" max="523" width="22.140625" style="6" customWidth="1"/>
    <col min="524" max="524" width="18.42578125" style="6" customWidth="1"/>
    <col min="525" max="769" width="8.85546875" style="6"/>
    <col min="770" max="770" width="7.85546875" style="6" customWidth="1"/>
    <col min="771" max="771" width="38.28515625" style="6" customWidth="1"/>
    <col min="772" max="772" width="15.28515625" style="6" customWidth="1"/>
    <col min="773" max="773" width="19.85546875" style="6" customWidth="1"/>
    <col min="774" max="774" width="15.42578125" style="6" customWidth="1"/>
    <col min="775" max="775" width="14.42578125" style="6" bestFit="1" customWidth="1"/>
    <col min="776" max="776" width="15.28515625" style="6" customWidth="1"/>
    <col min="777" max="777" width="13.85546875" style="6" customWidth="1"/>
    <col min="778" max="778" width="16.85546875" style="6" bestFit="1" customWidth="1"/>
    <col min="779" max="779" width="22.140625" style="6" customWidth="1"/>
    <col min="780" max="780" width="18.42578125" style="6" customWidth="1"/>
    <col min="781" max="1025" width="8.85546875" style="6"/>
    <col min="1026" max="1026" width="7.85546875" style="6" customWidth="1"/>
    <col min="1027" max="1027" width="38.28515625" style="6" customWidth="1"/>
    <col min="1028" max="1028" width="15.28515625" style="6" customWidth="1"/>
    <col min="1029" max="1029" width="19.85546875" style="6" customWidth="1"/>
    <col min="1030" max="1030" width="15.42578125" style="6" customWidth="1"/>
    <col min="1031" max="1031" width="14.42578125" style="6" bestFit="1" customWidth="1"/>
    <col min="1032" max="1032" width="15.28515625" style="6" customWidth="1"/>
    <col min="1033" max="1033" width="13.85546875" style="6" customWidth="1"/>
    <col min="1034" max="1034" width="16.85546875" style="6" bestFit="1" customWidth="1"/>
    <col min="1035" max="1035" width="22.140625" style="6" customWidth="1"/>
    <col min="1036" max="1036" width="18.42578125" style="6" customWidth="1"/>
    <col min="1037" max="1281" width="8.85546875" style="6"/>
    <col min="1282" max="1282" width="7.85546875" style="6" customWidth="1"/>
    <col min="1283" max="1283" width="38.28515625" style="6" customWidth="1"/>
    <col min="1284" max="1284" width="15.28515625" style="6" customWidth="1"/>
    <col min="1285" max="1285" width="19.85546875" style="6" customWidth="1"/>
    <col min="1286" max="1286" width="15.42578125" style="6" customWidth="1"/>
    <col min="1287" max="1287" width="14.42578125" style="6" bestFit="1" customWidth="1"/>
    <col min="1288" max="1288" width="15.28515625" style="6" customWidth="1"/>
    <col min="1289" max="1289" width="13.85546875" style="6" customWidth="1"/>
    <col min="1290" max="1290" width="16.85546875" style="6" bestFit="1" customWidth="1"/>
    <col min="1291" max="1291" width="22.140625" style="6" customWidth="1"/>
    <col min="1292" max="1292" width="18.42578125" style="6" customWidth="1"/>
    <col min="1293" max="1537" width="8.85546875" style="6"/>
    <col min="1538" max="1538" width="7.85546875" style="6" customWidth="1"/>
    <col min="1539" max="1539" width="38.28515625" style="6" customWidth="1"/>
    <col min="1540" max="1540" width="15.28515625" style="6" customWidth="1"/>
    <col min="1541" max="1541" width="19.85546875" style="6" customWidth="1"/>
    <col min="1542" max="1542" width="15.42578125" style="6" customWidth="1"/>
    <col min="1543" max="1543" width="14.42578125" style="6" bestFit="1" customWidth="1"/>
    <col min="1544" max="1544" width="15.28515625" style="6" customWidth="1"/>
    <col min="1545" max="1545" width="13.85546875" style="6" customWidth="1"/>
    <col min="1546" max="1546" width="16.85546875" style="6" bestFit="1" customWidth="1"/>
    <col min="1547" max="1547" width="22.140625" style="6" customWidth="1"/>
    <col min="1548" max="1548" width="18.42578125" style="6" customWidth="1"/>
    <col min="1549" max="1793" width="8.85546875" style="6"/>
    <col min="1794" max="1794" width="7.85546875" style="6" customWidth="1"/>
    <col min="1795" max="1795" width="38.28515625" style="6" customWidth="1"/>
    <col min="1796" max="1796" width="15.28515625" style="6" customWidth="1"/>
    <col min="1797" max="1797" width="19.85546875" style="6" customWidth="1"/>
    <col min="1798" max="1798" width="15.42578125" style="6" customWidth="1"/>
    <col min="1799" max="1799" width="14.42578125" style="6" bestFit="1" customWidth="1"/>
    <col min="1800" max="1800" width="15.28515625" style="6" customWidth="1"/>
    <col min="1801" max="1801" width="13.85546875" style="6" customWidth="1"/>
    <col min="1802" max="1802" width="16.85546875" style="6" bestFit="1" customWidth="1"/>
    <col min="1803" max="1803" width="22.140625" style="6" customWidth="1"/>
    <col min="1804" max="1804" width="18.42578125" style="6" customWidth="1"/>
    <col min="1805" max="2049" width="8.85546875" style="6"/>
    <col min="2050" max="2050" width="7.85546875" style="6" customWidth="1"/>
    <col min="2051" max="2051" width="38.28515625" style="6" customWidth="1"/>
    <col min="2052" max="2052" width="15.28515625" style="6" customWidth="1"/>
    <col min="2053" max="2053" width="19.85546875" style="6" customWidth="1"/>
    <col min="2054" max="2054" width="15.42578125" style="6" customWidth="1"/>
    <col min="2055" max="2055" width="14.42578125" style="6" bestFit="1" customWidth="1"/>
    <col min="2056" max="2056" width="15.28515625" style="6" customWidth="1"/>
    <col min="2057" max="2057" width="13.85546875" style="6" customWidth="1"/>
    <col min="2058" max="2058" width="16.85546875" style="6" bestFit="1" customWidth="1"/>
    <col min="2059" max="2059" width="22.140625" style="6" customWidth="1"/>
    <col min="2060" max="2060" width="18.42578125" style="6" customWidth="1"/>
    <col min="2061" max="2305" width="8.85546875" style="6"/>
    <col min="2306" max="2306" width="7.85546875" style="6" customWidth="1"/>
    <col min="2307" max="2307" width="38.28515625" style="6" customWidth="1"/>
    <col min="2308" max="2308" width="15.28515625" style="6" customWidth="1"/>
    <col min="2309" max="2309" width="19.85546875" style="6" customWidth="1"/>
    <col min="2310" max="2310" width="15.42578125" style="6" customWidth="1"/>
    <col min="2311" max="2311" width="14.42578125" style="6" bestFit="1" customWidth="1"/>
    <col min="2312" max="2312" width="15.28515625" style="6" customWidth="1"/>
    <col min="2313" max="2313" width="13.85546875" style="6" customWidth="1"/>
    <col min="2314" max="2314" width="16.85546875" style="6" bestFit="1" customWidth="1"/>
    <col min="2315" max="2315" width="22.140625" style="6" customWidth="1"/>
    <col min="2316" max="2316" width="18.42578125" style="6" customWidth="1"/>
    <col min="2317" max="2561" width="8.85546875" style="6"/>
    <col min="2562" max="2562" width="7.85546875" style="6" customWidth="1"/>
    <col min="2563" max="2563" width="38.28515625" style="6" customWidth="1"/>
    <col min="2564" max="2564" width="15.28515625" style="6" customWidth="1"/>
    <col min="2565" max="2565" width="19.85546875" style="6" customWidth="1"/>
    <col min="2566" max="2566" width="15.42578125" style="6" customWidth="1"/>
    <col min="2567" max="2567" width="14.42578125" style="6" bestFit="1" customWidth="1"/>
    <col min="2568" max="2568" width="15.28515625" style="6" customWidth="1"/>
    <col min="2569" max="2569" width="13.85546875" style="6" customWidth="1"/>
    <col min="2570" max="2570" width="16.85546875" style="6" bestFit="1" customWidth="1"/>
    <col min="2571" max="2571" width="22.140625" style="6" customWidth="1"/>
    <col min="2572" max="2572" width="18.42578125" style="6" customWidth="1"/>
    <col min="2573" max="2817" width="8.85546875" style="6"/>
    <col min="2818" max="2818" width="7.85546875" style="6" customWidth="1"/>
    <col min="2819" max="2819" width="38.28515625" style="6" customWidth="1"/>
    <col min="2820" max="2820" width="15.28515625" style="6" customWidth="1"/>
    <col min="2821" max="2821" width="19.85546875" style="6" customWidth="1"/>
    <col min="2822" max="2822" width="15.42578125" style="6" customWidth="1"/>
    <col min="2823" max="2823" width="14.42578125" style="6" bestFit="1" customWidth="1"/>
    <col min="2824" max="2824" width="15.28515625" style="6" customWidth="1"/>
    <col min="2825" max="2825" width="13.85546875" style="6" customWidth="1"/>
    <col min="2826" max="2826" width="16.85546875" style="6" bestFit="1" customWidth="1"/>
    <col min="2827" max="2827" width="22.140625" style="6" customWidth="1"/>
    <col min="2828" max="2828" width="18.42578125" style="6" customWidth="1"/>
    <col min="2829" max="3073" width="8.85546875" style="6"/>
    <col min="3074" max="3074" width="7.85546875" style="6" customWidth="1"/>
    <col min="3075" max="3075" width="38.28515625" style="6" customWidth="1"/>
    <col min="3076" max="3076" width="15.28515625" style="6" customWidth="1"/>
    <col min="3077" max="3077" width="19.85546875" style="6" customWidth="1"/>
    <col min="3078" max="3078" width="15.42578125" style="6" customWidth="1"/>
    <col min="3079" max="3079" width="14.42578125" style="6" bestFit="1" customWidth="1"/>
    <col min="3080" max="3080" width="15.28515625" style="6" customWidth="1"/>
    <col min="3081" max="3081" width="13.85546875" style="6" customWidth="1"/>
    <col min="3082" max="3082" width="16.85546875" style="6" bestFit="1" customWidth="1"/>
    <col min="3083" max="3083" width="22.140625" style="6" customWidth="1"/>
    <col min="3084" max="3084" width="18.42578125" style="6" customWidth="1"/>
    <col min="3085" max="3329" width="8.85546875" style="6"/>
    <col min="3330" max="3330" width="7.85546875" style="6" customWidth="1"/>
    <col min="3331" max="3331" width="38.28515625" style="6" customWidth="1"/>
    <col min="3332" max="3332" width="15.28515625" style="6" customWidth="1"/>
    <col min="3333" max="3333" width="19.85546875" style="6" customWidth="1"/>
    <col min="3334" max="3334" width="15.42578125" style="6" customWidth="1"/>
    <col min="3335" max="3335" width="14.42578125" style="6" bestFit="1" customWidth="1"/>
    <col min="3336" max="3336" width="15.28515625" style="6" customWidth="1"/>
    <col min="3337" max="3337" width="13.85546875" style="6" customWidth="1"/>
    <col min="3338" max="3338" width="16.85546875" style="6" bestFit="1" customWidth="1"/>
    <col min="3339" max="3339" width="22.140625" style="6" customWidth="1"/>
    <col min="3340" max="3340" width="18.42578125" style="6" customWidth="1"/>
    <col min="3341" max="3585" width="8.85546875" style="6"/>
    <col min="3586" max="3586" width="7.85546875" style="6" customWidth="1"/>
    <col min="3587" max="3587" width="38.28515625" style="6" customWidth="1"/>
    <col min="3588" max="3588" width="15.28515625" style="6" customWidth="1"/>
    <col min="3589" max="3589" width="19.85546875" style="6" customWidth="1"/>
    <col min="3590" max="3590" width="15.42578125" style="6" customWidth="1"/>
    <col min="3591" max="3591" width="14.42578125" style="6" bestFit="1" customWidth="1"/>
    <col min="3592" max="3592" width="15.28515625" style="6" customWidth="1"/>
    <col min="3593" max="3593" width="13.85546875" style="6" customWidth="1"/>
    <col min="3594" max="3594" width="16.85546875" style="6" bestFit="1" customWidth="1"/>
    <col min="3595" max="3595" width="22.140625" style="6" customWidth="1"/>
    <col min="3596" max="3596" width="18.42578125" style="6" customWidth="1"/>
    <col min="3597" max="3841" width="8.85546875" style="6"/>
    <col min="3842" max="3842" width="7.85546875" style="6" customWidth="1"/>
    <col min="3843" max="3843" width="38.28515625" style="6" customWidth="1"/>
    <col min="3844" max="3844" width="15.28515625" style="6" customWidth="1"/>
    <col min="3845" max="3845" width="19.85546875" style="6" customWidth="1"/>
    <col min="3846" max="3846" width="15.42578125" style="6" customWidth="1"/>
    <col min="3847" max="3847" width="14.42578125" style="6" bestFit="1" customWidth="1"/>
    <col min="3848" max="3848" width="15.28515625" style="6" customWidth="1"/>
    <col min="3849" max="3849" width="13.85546875" style="6" customWidth="1"/>
    <col min="3850" max="3850" width="16.85546875" style="6" bestFit="1" customWidth="1"/>
    <col min="3851" max="3851" width="22.140625" style="6" customWidth="1"/>
    <col min="3852" max="3852" width="18.42578125" style="6" customWidth="1"/>
    <col min="3853" max="4097" width="8.85546875" style="6"/>
    <col min="4098" max="4098" width="7.85546875" style="6" customWidth="1"/>
    <col min="4099" max="4099" width="38.28515625" style="6" customWidth="1"/>
    <col min="4100" max="4100" width="15.28515625" style="6" customWidth="1"/>
    <col min="4101" max="4101" width="19.85546875" style="6" customWidth="1"/>
    <col min="4102" max="4102" width="15.42578125" style="6" customWidth="1"/>
    <col min="4103" max="4103" width="14.42578125" style="6" bestFit="1" customWidth="1"/>
    <col min="4104" max="4104" width="15.28515625" style="6" customWidth="1"/>
    <col min="4105" max="4105" width="13.85546875" style="6" customWidth="1"/>
    <col min="4106" max="4106" width="16.85546875" style="6" bestFit="1" customWidth="1"/>
    <col min="4107" max="4107" width="22.140625" style="6" customWidth="1"/>
    <col min="4108" max="4108" width="18.42578125" style="6" customWidth="1"/>
    <col min="4109" max="4353" width="8.85546875" style="6"/>
    <col min="4354" max="4354" width="7.85546875" style="6" customWidth="1"/>
    <col min="4355" max="4355" width="38.28515625" style="6" customWidth="1"/>
    <col min="4356" max="4356" width="15.28515625" style="6" customWidth="1"/>
    <col min="4357" max="4357" width="19.85546875" style="6" customWidth="1"/>
    <col min="4358" max="4358" width="15.42578125" style="6" customWidth="1"/>
    <col min="4359" max="4359" width="14.42578125" style="6" bestFit="1" customWidth="1"/>
    <col min="4360" max="4360" width="15.28515625" style="6" customWidth="1"/>
    <col min="4361" max="4361" width="13.85546875" style="6" customWidth="1"/>
    <col min="4362" max="4362" width="16.85546875" style="6" bestFit="1" customWidth="1"/>
    <col min="4363" max="4363" width="22.140625" style="6" customWidth="1"/>
    <col min="4364" max="4364" width="18.42578125" style="6" customWidth="1"/>
    <col min="4365" max="4609" width="8.85546875" style="6"/>
    <col min="4610" max="4610" width="7.85546875" style="6" customWidth="1"/>
    <col min="4611" max="4611" width="38.28515625" style="6" customWidth="1"/>
    <col min="4612" max="4612" width="15.28515625" style="6" customWidth="1"/>
    <col min="4613" max="4613" width="19.85546875" style="6" customWidth="1"/>
    <col min="4614" max="4614" width="15.42578125" style="6" customWidth="1"/>
    <col min="4615" max="4615" width="14.42578125" style="6" bestFit="1" customWidth="1"/>
    <col min="4616" max="4616" width="15.28515625" style="6" customWidth="1"/>
    <col min="4617" max="4617" width="13.85546875" style="6" customWidth="1"/>
    <col min="4618" max="4618" width="16.85546875" style="6" bestFit="1" customWidth="1"/>
    <col min="4619" max="4619" width="22.140625" style="6" customWidth="1"/>
    <col min="4620" max="4620" width="18.42578125" style="6" customWidth="1"/>
    <col min="4621" max="4865" width="8.85546875" style="6"/>
    <col min="4866" max="4866" width="7.85546875" style="6" customWidth="1"/>
    <col min="4867" max="4867" width="38.28515625" style="6" customWidth="1"/>
    <col min="4868" max="4868" width="15.28515625" style="6" customWidth="1"/>
    <col min="4869" max="4869" width="19.85546875" style="6" customWidth="1"/>
    <col min="4870" max="4870" width="15.42578125" style="6" customWidth="1"/>
    <col min="4871" max="4871" width="14.42578125" style="6" bestFit="1" customWidth="1"/>
    <col min="4872" max="4872" width="15.28515625" style="6" customWidth="1"/>
    <col min="4873" max="4873" width="13.85546875" style="6" customWidth="1"/>
    <col min="4874" max="4874" width="16.85546875" style="6" bestFit="1" customWidth="1"/>
    <col min="4875" max="4875" width="22.140625" style="6" customWidth="1"/>
    <col min="4876" max="4876" width="18.42578125" style="6" customWidth="1"/>
    <col min="4877" max="5121" width="8.85546875" style="6"/>
    <col min="5122" max="5122" width="7.85546875" style="6" customWidth="1"/>
    <col min="5123" max="5123" width="38.28515625" style="6" customWidth="1"/>
    <col min="5124" max="5124" width="15.28515625" style="6" customWidth="1"/>
    <col min="5125" max="5125" width="19.85546875" style="6" customWidth="1"/>
    <col min="5126" max="5126" width="15.42578125" style="6" customWidth="1"/>
    <col min="5127" max="5127" width="14.42578125" style="6" bestFit="1" customWidth="1"/>
    <col min="5128" max="5128" width="15.28515625" style="6" customWidth="1"/>
    <col min="5129" max="5129" width="13.85546875" style="6" customWidth="1"/>
    <col min="5130" max="5130" width="16.85546875" style="6" bestFit="1" customWidth="1"/>
    <col min="5131" max="5131" width="22.140625" style="6" customWidth="1"/>
    <col min="5132" max="5132" width="18.42578125" style="6" customWidth="1"/>
    <col min="5133" max="5377" width="8.85546875" style="6"/>
    <col min="5378" max="5378" width="7.85546875" style="6" customWidth="1"/>
    <col min="5379" max="5379" width="38.28515625" style="6" customWidth="1"/>
    <col min="5380" max="5380" width="15.28515625" style="6" customWidth="1"/>
    <col min="5381" max="5381" width="19.85546875" style="6" customWidth="1"/>
    <col min="5382" max="5382" width="15.42578125" style="6" customWidth="1"/>
    <col min="5383" max="5383" width="14.42578125" style="6" bestFit="1" customWidth="1"/>
    <col min="5384" max="5384" width="15.28515625" style="6" customWidth="1"/>
    <col min="5385" max="5385" width="13.85546875" style="6" customWidth="1"/>
    <col min="5386" max="5386" width="16.85546875" style="6" bestFit="1" customWidth="1"/>
    <col min="5387" max="5387" width="22.140625" style="6" customWidth="1"/>
    <col min="5388" max="5388" width="18.42578125" style="6" customWidth="1"/>
    <col min="5389" max="5633" width="8.85546875" style="6"/>
    <col min="5634" max="5634" width="7.85546875" style="6" customWidth="1"/>
    <col min="5635" max="5635" width="38.28515625" style="6" customWidth="1"/>
    <col min="5636" max="5636" width="15.28515625" style="6" customWidth="1"/>
    <col min="5637" max="5637" width="19.85546875" style="6" customWidth="1"/>
    <col min="5638" max="5638" width="15.42578125" style="6" customWidth="1"/>
    <col min="5639" max="5639" width="14.42578125" style="6" bestFit="1" customWidth="1"/>
    <col min="5640" max="5640" width="15.28515625" style="6" customWidth="1"/>
    <col min="5641" max="5641" width="13.85546875" style="6" customWidth="1"/>
    <col min="5642" max="5642" width="16.85546875" style="6" bestFit="1" customWidth="1"/>
    <col min="5643" max="5643" width="22.140625" style="6" customWidth="1"/>
    <col min="5644" max="5644" width="18.42578125" style="6" customWidth="1"/>
    <col min="5645" max="5889" width="8.85546875" style="6"/>
    <col min="5890" max="5890" width="7.85546875" style="6" customWidth="1"/>
    <col min="5891" max="5891" width="38.28515625" style="6" customWidth="1"/>
    <col min="5892" max="5892" width="15.28515625" style="6" customWidth="1"/>
    <col min="5893" max="5893" width="19.85546875" style="6" customWidth="1"/>
    <col min="5894" max="5894" width="15.42578125" style="6" customWidth="1"/>
    <col min="5895" max="5895" width="14.42578125" style="6" bestFit="1" customWidth="1"/>
    <col min="5896" max="5896" width="15.28515625" style="6" customWidth="1"/>
    <col min="5897" max="5897" width="13.85546875" style="6" customWidth="1"/>
    <col min="5898" max="5898" width="16.85546875" style="6" bestFit="1" customWidth="1"/>
    <col min="5899" max="5899" width="22.140625" style="6" customWidth="1"/>
    <col min="5900" max="5900" width="18.42578125" style="6" customWidth="1"/>
    <col min="5901" max="6145" width="8.85546875" style="6"/>
    <col min="6146" max="6146" width="7.85546875" style="6" customWidth="1"/>
    <col min="6147" max="6147" width="38.28515625" style="6" customWidth="1"/>
    <col min="6148" max="6148" width="15.28515625" style="6" customWidth="1"/>
    <col min="6149" max="6149" width="19.85546875" style="6" customWidth="1"/>
    <col min="6150" max="6150" width="15.42578125" style="6" customWidth="1"/>
    <col min="6151" max="6151" width="14.42578125" style="6" bestFit="1" customWidth="1"/>
    <col min="6152" max="6152" width="15.28515625" style="6" customWidth="1"/>
    <col min="6153" max="6153" width="13.85546875" style="6" customWidth="1"/>
    <col min="6154" max="6154" width="16.85546875" style="6" bestFit="1" customWidth="1"/>
    <col min="6155" max="6155" width="22.140625" style="6" customWidth="1"/>
    <col min="6156" max="6156" width="18.42578125" style="6" customWidth="1"/>
    <col min="6157" max="6401" width="8.85546875" style="6"/>
    <col min="6402" max="6402" width="7.85546875" style="6" customWidth="1"/>
    <col min="6403" max="6403" width="38.28515625" style="6" customWidth="1"/>
    <col min="6404" max="6404" width="15.28515625" style="6" customWidth="1"/>
    <col min="6405" max="6405" width="19.85546875" style="6" customWidth="1"/>
    <col min="6406" max="6406" width="15.42578125" style="6" customWidth="1"/>
    <col min="6407" max="6407" width="14.42578125" style="6" bestFit="1" customWidth="1"/>
    <col min="6408" max="6408" width="15.28515625" style="6" customWidth="1"/>
    <col min="6409" max="6409" width="13.85546875" style="6" customWidth="1"/>
    <col min="6410" max="6410" width="16.85546875" style="6" bestFit="1" customWidth="1"/>
    <col min="6411" max="6411" width="22.140625" style="6" customWidth="1"/>
    <col min="6412" max="6412" width="18.42578125" style="6" customWidth="1"/>
    <col min="6413" max="6657" width="8.85546875" style="6"/>
    <col min="6658" max="6658" width="7.85546875" style="6" customWidth="1"/>
    <col min="6659" max="6659" width="38.28515625" style="6" customWidth="1"/>
    <col min="6660" max="6660" width="15.28515625" style="6" customWidth="1"/>
    <col min="6661" max="6661" width="19.85546875" style="6" customWidth="1"/>
    <col min="6662" max="6662" width="15.42578125" style="6" customWidth="1"/>
    <col min="6663" max="6663" width="14.42578125" style="6" bestFit="1" customWidth="1"/>
    <col min="6664" max="6664" width="15.28515625" style="6" customWidth="1"/>
    <col min="6665" max="6665" width="13.85546875" style="6" customWidth="1"/>
    <col min="6666" max="6666" width="16.85546875" style="6" bestFit="1" customWidth="1"/>
    <col min="6667" max="6667" width="22.140625" style="6" customWidth="1"/>
    <col min="6668" max="6668" width="18.42578125" style="6" customWidth="1"/>
    <col min="6669" max="6913" width="8.85546875" style="6"/>
    <col min="6914" max="6914" width="7.85546875" style="6" customWidth="1"/>
    <col min="6915" max="6915" width="38.28515625" style="6" customWidth="1"/>
    <col min="6916" max="6916" width="15.28515625" style="6" customWidth="1"/>
    <col min="6917" max="6917" width="19.85546875" style="6" customWidth="1"/>
    <col min="6918" max="6918" width="15.42578125" style="6" customWidth="1"/>
    <col min="6919" max="6919" width="14.42578125" style="6" bestFit="1" customWidth="1"/>
    <col min="6920" max="6920" width="15.28515625" style="6" customWidth="1"/>
    <col min="6921" max="6921" width="13.85546875" style="6" customWidth="1"/>
    <col min="6922" max="6922" width="16.85546875" style="6" bestFit="1" customWidth="1"/>
    <col min="6923" max="6923" width="22.140625" style="6" customWidth="1"/>
    <col min="6924" max="6924" width="18.42578125" style="6" customWidth="1"/>
    <col min="6925" max="7169" width="8.85546875" style="6"/>
    <col min="7170" max="7170" width="7.85546875" style="6" customWidth="1"/>
    <col min="7171" max="7171" width="38.28515625" style="6" customWidth="1"/>
    <col min="7172" max="7172" width="15.28515625" style="6" customWidth="1"/>
    <col min="7173" max="7173" width="19.85546875" style="6" customWidth="1"/>
    <col min="7174" max="7174" width="15.42578125" style="6" customWidth="1"/>
    <col min="7175" max="7175" width="14.42578125" style="6" bestFit="1" customWidth="1"/>
    <col min="7176" max="7176" width="15.28515625" style="6" customWidth="1"/>
    <col min="7177" max="7177" width="13.85546875" style="6" customWidth="1"/>
    <col min="7178" max="7178" width="16.85546875" style="6" bestFit="1" customWidth="1"/>
    <col min="7179" max="7179" width="22.140625" style="6" customWidth="1"/>
    <col min="7180" max="7180" width="18.42578125" style="6" customWidth="1"/>
    <col min="7181" max="7425" width="8.85546875" style="6"/>
    <col min="7426" max="7426" width="7.85546875" style="6" customWidth="1"/>
    <col min="7427" max="7427" width="38.28515625" style="6" customWidth="1"/>
    <col min="7428" max="7428" width="15.28515625" style="6" customWidth="1"/>
    <col min="7429" max="7429" width="19.85546875" style="6" customWidth="1"/>
    <col min="7430" max="7430" width="15.42578125" style="6" customWidth="1"/>
    <col min="7431" max="7431" width="14.42578125" style="6" bestFit="1" customWidth="1"/>
    <col min="7432" max="7432" width="15.28515625" style="6" customWidth="1"/>
    <col min="7433" max="7433" width="13.85546875" style="6" customWidth="1"/>
    <col min="7434" max="7434" width="16.85546875" style="6" bestFit="1" customWidth="1"/>
    <col min="7435" max="7435" width="22.140625" style="6" customWidth="1"/>
    <col min="7436" max="7436" width="18.42578125" style="6" customWidth="1"/>
    <col min="7437" max="7681" width="8.85546875" style="6"/>
    <col min="7682" max="7682" width="7.85546875" style="6" customWidth="1"/>
    <col min="7683" max="7683" width="38.28515625" style="6" customWidth="1"/>
    <col min="7684" max="7684" width="15.28515625" style="6" customWidth="1"/>
    <col min="7685" max="7685" width="19.85546875" style="6" customWidth="1"/>
    <col min="7686" max="7686" width="15.42578125" style="6" customWidth="1"/>
    <col min="7687" max="7687" width="14.42578125" style="6" bestFit="1" customWidth="1"/>
    <col min="7688" max="7688" width="15.28515625" style="6" customWidth="1"/>
    <col min="7689" max="7689" width="13.85546875" style="6" customWidth="1"/>
    <col min="7690" max="7690" width="16.85546875" style="6" bestFit="1" customWidth="1"/>
    <col min="7691" max="7691" width="22.140625" style="6" customWidth="1"/>
    <col min="7692" max="7692" width="18.42578125" style="6" customWidth="1"/>
    <col min="7693" max="7937" width="8.85546875" style="6"/>
    <col min="7938" max="7938" width="7.85546875" style="6" customWidth="1"/>
    <col min="7939" max="7939" width="38.28515625" style="6" customWidth="1"/>
    <col min="7940" max="7940" width="15.28515625" style="6" customWidth="1"/>
    <col min="7941" max="7941" width="19.85546875" style="6" customWidth="1"/>
    <col min="7942" max="7942" width="15.42578125" style="6" customWidth="1"/>
    <col min="7943" max="7943" width="14.42578125" style="6" bestFit="1" customWidth="1"/>
    <col min="7944" max="7944" width="15.28515625" style="6" customWidth="1"/>
    <col min="7945" max="7945" width="13.85546875" style="6" customWidth="1"/>
    <col min="7946" max="7946" width="16.85546875" style="6" bestFit="1" customWidth="1"/>
    <col min="7947" max="7947" width="22.140625" style="6" customWidth="1"/>
    <col min="7948" max="7948" width="18.42578125" style="6" customWidth="1"/>
    <col min="7949" max="8193" width="8.85546875" style="6"/>
    <col min="8194" max="8194" width="7.85546875" style="6" customWidth="1"/>
    <col min="8195" max="8195" width="38.28515625" style="6" customWidth="1"/>
    <col min="8196" max="8196" width="15.28515625" style="6" customWidth="1"/>
    <col min="8197" max="8197" width="19.85546875" style="6" customWidth="1"/>
    <col min="8198" max="8198" width="15.42578125" style="6" customWidth="1"/>
    <col min="8199" max="8199" width="14.42578125" style="6" bestFit="1" customWidth="1"/>
    <col min="8200" max="8200" width="15.28515625" style="6" customWidth="1"/>
    <col min="8201" max="8201" width="13.85546875" style="6" customWidth="1"/>
    <col min="8202" max="8202" width="16.85546875" style="6" bestFit="1" customWidth="1"/>
    <col min="8203" max="8203" width="22.140625" style="6" customWidth="1"/>
    <col min="8204" max="8204" width="18.42578125" style="6" customWidth="1"/>
    <col min="8205" max="8449" width="8.85546875" style="6"/>
    <col min="8450" max="8450" width="7.85546875" style="6" customWidth="1"/>
    <col min="8451" max="8451" width="38.28515625" style="6" customWidth="1"/>
    <col min="8452" max="8452" width="15.28515625" style="6" customWidth="1"/>
    <col min="8453" max="8453" width="19.85546875" style="6" customWidth="1"/>
    <col min="8454" max="8454" width="15.42578125" style="6" customWidth="1"/>
    <col min="8455" max="8455" width="14.42578125" style="6" bestFit="1" customWidth="1"/>
    <col min="8456" max="8456" width="15.28515625" style="6" customWidth="1"/>
    <col min="8457" max="8457" width="13.85546875" style="6" customWidth="1"/>
    <col min="8458" max="8458" width="16.85546875" style="6" bestFit="1" customWidth="1"/>
    <col min="8459" max="8459" width="22.140625" style="6" customWidth="1"/>
    <col min="8460" max="8460" width="18.42578125" style="6" customWidth="1"/>
    <col min="8461" max="8705" width="8.85546875" style="6"/>
    <col min="8706" max="8706" width="7.85546875" style="6" customWidth="1"/>
    <col min="8707" max="8707" width="38.28515625" style="6" customWidth="1"/>
    <col min="8708" max="8708" width="15.28515625" style="6" customWidth="1"/>
    <col min="8709" max="8709" width="19.85546875" style="6" customWidth="1"/>
    <col min="8710" max="8710" width="15.42578125" style="6" customWidth="1"/>
    <col min="8711" max="8711" width="14.42578125" style="6" bestFit="1" customWidth="1"/>
    <col min="8712" max="8712" width="15.28515625" style="6" customWidth="1"/>
    <col min="8713" max="8713" width="13.85546875" style="6" customWidth="1"/>
    <col min="8714" max="8714" width="16.85546875" style="6" bestFit="1" customWidth="1"/>
    <col min="8715" max="8715" width="22.140625" style="6" customWidth="1"/>
    <col min="8716" max="8716" width="18.42578125" style="6" customWidth="1"/>
    <col min="8717" max="8961" width="8.85546875" style="6"/>
    <col min="8962" max="8962" width="7.85546875" style="6" customWidth="1"/>
    <col min="8963" max="8963" width="38.28515625" style="6" customWidth="1"/>
    <col min="8964" max="8964" width="15.28515625" style="6" customWidth="1"/>
    <col min="8965" max="8965" width="19.85546875" style="6" customWidth="1"/>
    <col min="8966" max="8966" width="15.42578125" style="6" customWidth="1"/>
    <col min="8967" max="8967" width="14.42578125" style="6" bestFit="1" customWidth="1"/>
    <col min="8968" max="8968" width="15.28515625" style="6" customWidth="1"/>
    <col min="8969" max="8969" width="13.85546875" style="6" customWidth="1"/>
    <col min="8970" max="8970" width="16.85546875" style="6" bestFit="1" customWidth="1"/>
    <col min="8971" max="8971" width="22.140625" style="6" customWidth="1"/>
    <col min="8972" max="8972" width="18.42578125" style="6" customWidth="1"/>
    <col min="8973" max="9217" width="8.85546875" style="6"/>
    <col min="9218" max="9218" width="7.85546875" style="6" customWidth="1"/>
    <col min="9219" max="9219" width="38.28515625" style="6" customWidth="1"/>
    <col min="9220" max="9220" width="15.28515625" style="6" customWidth="1"/>
    <col min="9221" max="9221" width="19.85546875" style="6" customWidth="1"/>
    <col min="9222" max="9222" width="15.42578125" style="6" customWidth="1"/>
    <col min="9223" max="9223" width="14.42578125" style="6" bestFit="1" customWidth="1"/>
    <col min="9224" max="9224" width="15.28515625" style="6" customWidth="1"/>
    <col min="9225" max="9225" width="13.85546875" style="6" customWidth="1"/>
    <col min="9226" max="9226" width="16.85546875" style="6" bestFit="1" customWidth="1"/>
    <col min="9227" max="9227" width="22.140625" style="6" customWidth="1"/>
    <col min="9228" max="9228" width="18.42578125" style="6" customWidth="1"/>
    <col min="9229" max="9473" width="8.85546875" style="6"/>
    <col min="9474" max="9474" width="7.85546875" style="6" customWidth="1"/>
    <col min="9475" max="9475" width="38.28515625" style="6" customWidth="1"/>
    <col min="9476" max="9476" width="15.28515625" style="6" customWidth="1"/>
    <col min="9477" max="9477" width="19.85546875" style="6" customWidth="1"/>
    <col min="9478" max="9478" width="15.42578125" style="6" customWidth="1"/>
    <col min="9479" max="9479" width="14.42578125" style="6" bestFit="1" customWidth="1"/>
    <col min="9480" max="9480" width="15.28515625" style="6" customWidth="1"/>
    <col min="9481" max="9481" width="13.85546875" style="6" customWidth="1"/>
    <col min="9482" max="9482" width="16.85546875" style="6" bestFit="1" customWidth="1"/>
    <col min="9483" max="9483" width="22.140625" style="6" customWidth="1"/>
    <col min="9484" max="9484" width="18.42578125" style="6" customWidth="1"/>
    <col min="9485" max="9729" width="8.85546875" style="6"/>
    <col min="9730" max="9730" width="7.85546875" style="6" customWidth="1"/>
    <col min="9731" max="9731" width="38.28515625" style="6" customWidth="1"/>
    <col min="9732" max="9732" width="15.28515625" style="6" customWidth="1"/>
    <col min="9733" max="9733" width="19.85546875" style="6" customWidth="1"/>
    <col min="9734" max="9734" width="15.42578125" style="6" customWidth="1"/>
    <col min="9735" max="9735" width="14.42578125" style="6" bestFit="1" customWidth="1"/>
    <col min="9736" max="9736" width="15.28515625" style="6" customWidth="1"/>
    <col min="9737" max="9737" width="13.85546875" style="6" customWidth="1"/>
    <col min="9738" max="9738" width="16.85546875" style="6" bestFit="1" customWidth="1"/>
    <col min="9739" max="9739" width="22.140625" style="6" customWidth="1"/>
    <col min="9740" max="9740" width="18.42578125" style="6" customWidth="1"/>
    <col min="9741" max="9985" width="8.85546875" style="6"/>
    <col min="9986" max="9986" width="7.85546875" style="6" customWidth="1"/>
    <col min="9987" max="9987" width="38.28515625" style="6" customWidth="1"/>
    <col min="9988" max="9988" width="15.28515625" style="6" customWidth="1"/>
    <col min="9989" max="9989" width="19.85546875" style="6" customWidth="1"/>
    <col min="9990" max="9990" width="15.42578125" style="6" customWidth="1"/>
    <col min="9991" max="9991" width="14.42578125" style="6" bestFit="1" customWidth="1"/>
    <col min="9992" max="9992" width="15.28515625" style="6" customWidth="1"/>
    <col min="9993" max="9993" width="13.85546875" style="6" customWidth="1"/>
    <col min="9994" max="9994" width="16.85546875" style="6" bestFit="1" customWidth="1"/>
    <col min="9995" max="9995" width="22.140625" style="6" customWidth="1"/>
    <col min="9996" max="9996" width="18.42578125" style="6" customWidth="1"/>
    <col min="9997" max="10241" width="8.85546875" style="6"/>
    <col min="10242" max="10242" width="7.85546875" style="6" customWidth="1"/>
    <col min="10243" max="10243" width="38.28515625" style="6" customWidth="1"/>
    <col min="10244" max="10244" width="15.28515625" style="6" customWidth="1"/>
    <col min="10245" max="10245" width="19.85546875" style="6" customWidth="1"/>
    <col min="10246" max="10246" width="15.42578125" style="6" customWidth="1"/>
    <col min="10247" max="10247" width="14.42578125" style="6" bestFit="1" customWidth="1"/>
    <col min="10248" max="10248" width="15.28515625" style="6" customWidth="1"/>
    <col min="10249" max="10249" width="13.85546875" style="6" customWidth="1"/>
    <col min="10250" max="10250" width="16.85546875" style="6" bestFit="1" customWidth="1"/>
    <col min="10251" max="10251" width="22.140625" style="6" customWidth="1"/>
    <col min="10252" max="10252" width="18.42578125" style="6" customWidth="1"/>
    <col min="10253" max="10497" width="8.85546875" style="6"/>
    <col min="10498" max="10498" width="7.85546875" style="6" customWidth="1"/>
    <col min="10499" max="10499" width="38.28515625" style="6" customWidth="1"/>
    <col min="10500" max="10500" width="15.28515625" style="6" customWidth="1"/>
    <col min="10501" max="10501" width="19.85546875" style="6" customWidth="1"/>
    <col min="10502" max="10502" width="15.42578125" style="6" customWidth="1"/>
    <col min="10503" max="10503" width="14.42578125" style="6" bestFit="1" customWidth="1"/>
    <col min="10504" max="10504" width="15.28515625" style="6" customWidth="1"/>
    <col min="10505" max="10505" width="13.85546875" style="6" customWidth="1"/>
    <col min="10506" max="10506" width="16.85546875" style="6" bestFit="1" customWidth="1"/>
    <col min="10507" max="10507" width="22.140625" style="6" customWidth="1"/>
    <col min="10508" max="10508" width="18.42578125" style="6" customWidth="1"/>
    <col min="10509" max="10753" width="8.85546875" style="6"/>
    <col min="10754" max="10754" width="7.85546875" style="6" customWidth="1"/>
    <col min="10755" max="10755" width="38.28515625" style="6" customWidth="1"/>
    <col min="10756" max="10756" width="15.28515625" style="6" customWidth="1"/>
    <col min="10757" max="10757" width="19.85546875" style="6" customWidth="1"/>
    <col min="10758" max="10758" width="15.42578125" style="6" customWidth="1"/>
    <col min="10759" max="10759" width="14.42578125" style="6" bestFit="1" customWidth="1"/>
    <col min="10760" max="10760" width="15.28515625" style="6" customWidth="1"/>
    <col min="10761" max="10761" width="13.85546875" style="6" customWidth="1"/>
    <col min="10762" max="10762" width="16.85546875" style="6" bestFit="1" customWidth="1"/>
    <col min="10763" max="10763" width="22.140625" style="6" customWidth="1"/>
    <col min="10764" max="10764" width="18.42578125" style="6" customWidth="1"/>
    <col min="10765" max="11009" width="8.85546875" style="6"/>
    <col min="11010" max="11010" width="7.85546875" style="6" customWidth="1"/>
    <col min="11011" max="11011" width="38.28515625" style="6" customWidth="1"/>
    <col min="11012" max="11012" width="15.28515625" style="6" customWidth="1"/>
    <col min="11013" max="11013" width="19.85546875" style="6" customWidth="1"/>
    <col min="11014" max="11014" width="15.42578125" style="6" customWidth="1"/>
    <col min="11015" max="11015" width="14.42578125" style="6" bestFit="1" customWidth="1"/>
    <col min="11016" max="11016" width="15.28515625" style="6" customWidth="1"/>
    <col min="11017" max="11017" width="13.85546875" style="6" customWidth="1"/>
    <col min="11018" max="11018" width="16.85546875" style="6" bestFit="1" customWidth="1"/>
    <col min="11019" max="11019" width="22.140625" style="6" customWidth="1"/>
    <col min="11020" max="11020" width="18.42578125" style="6" customWidth="1"/>
    <col min="11021" max="11265" width="8.85546875" style="6"/>
    <col min="11266" max="11266" width="7.85546875" style="6" customWidth="1"/>
    <col min="11267" max="11267" width="38.28515625" style="6" customWidth="1"/>
    <col min="11268" max="11268" width="15.28515625" style="6" customWidth="1"/>
    <col min="11269" max="11269" width="19.85546875" style="6" customWidth="1"/>
    <col min="11270" max="11270" width="15.42578125" style="6" customWidth="1"/>
    <col min="11271" max="11271" width="14.42578125" style="6" bestFit="1" customWidth="1"/>
    <col min="11272" max="11272" width="15.28515625" style="6" customWidth="1"/>
    <col min="11273" max="11273" width="13.85546875" style="6" customWidth="1"/>
    <col min="11274" max="11274" width="16.85546875" style="6" bestFit="1" customWidth="1"/>
    <col min="11275" max="11275" width="22.140625" style="6" customWidth="1"/>
    <col min="11276" max="11276" width="18.42578125" style="6" customWidth="1"/>
    <col min="11277" max="11521" width="8.85546875" style="6"/>
    <col min="11522" max="11522" width="7.85546875" style="6" customWidth="1"/>
    <col min="11523" max="11523" width="38.28515625" style="6" customWidth="1"/>
    <col min="11524" max="11524" width="15.28515625" style="6" customWidth="1"/>
    <col min="11525" max="11525" width="19.85546875" style="6" customWidth="1"/>
    <col min="11526" max="11526" width="15.42578125" style="6" customWidth="1"/>
    <col min="11527" max="11527" width="14.42578125" style="6" bestFit="1" customWidth="1"/>
    <col min="11528" max="11528" width="15.28515625" style="6" customWidth="1"/>
    <col min="11529" max="11529" width="13.85546875" style="6" customWidth="1"/>
    <col min="11530" max="11530" width="16.85546875" style="6" bestFit="1" customWidth="1"/>
    <col min="11531" max="11531" width="22.140625" style="6" customWidth="1"/>
    <col min="11532" max="11532" width="18.42578125" style="6" customWidth="1"/>
    <col min="11533" max="11777" width="8.85546875" style="6"/>
    <col min="11778" max="11778" width="7.85546875" style="6" customWidth="1"/>
    <col min="11779" max="11779" width="38.28515625" style="6" customWidth="1"/>
    <col min="11780" max="11780" width="15.28515625" style="6" customWidth="1"/>
    <col min="11781" max="11781" width="19.85546875" style="6" customWidth="1"/>
    <col min="11782" max="11782" width="15.42578125" style="6" customWidth="1"/>
    <col min="11783" max="11783" width="14.42578125" style="6" bestFit="1" customWidth="1"/>
    <col min="11784" max="11784" width="15.28515625" style="6" customWidth="1"/>
    <col min="11785" max="11785" width="13.85546875" style="6" customWidth="1"/>
    <col min="11786" max="11786" width="16.85546875" style="6" bestFit="1" customWidth="1"/>
    <col min="11787" max="11787" width="22.140625" style="6" customWidth="1"/>
    <col min="11788" max="11788" width="18.42578125" style="6" customWidth="1"/>
    <col min="11789" max="12033" width="8.85546875" style="6"/>
    <col min="12034" max="12034" width="7.85546875" style="6" customWidth="1"/>
    <col min="12035" max="12035" width="38.28515625" style="6" customWidth="1"/>
    <col min="12036" max="12036" width="15.28515625" style="6" customWidth="1"/>
    <col min="12037" max="12037" width="19.85546875" style="6" customWidth="1"/>
    <col min="12038" max="12038" width="15.42578125" style="6" customWidth="1"/>
    <col min="12039" max="12039" width="14.42578125" style="6" bestFit="1" customWidth="1"/>
    <col min="12040" max="12040" width="15.28515625" style="6" customWidth="1"/>
    <col min="12041" max="12041" width="13.85546875" style="6" customWidth="1"/>
    <col min="12042" max="12042" width="16.85546875" style="6" bestFit="1" customWidth="1"/>
    <col min="12043" max="12043" width="22.140625" style="6" customWidth="1"/>
    <col min="12044" max="12044" width="18.42578125" style="6" customWidth="1"/>
    <col min="12045" max="12289" width="8.85546875" style="6"/>
    <col min="12290" max="12290" width="7.85546875" style="6" customWidth="1"/>
    <col min="12291" max="12291" width="38.28515625" style="6" customWidth="1"/>
    <col min="12292" max="12292" width="15.28515625" style="6" customWidth="1"/>
    <col min="12293" max="12293" width="19.85546875" style="6" customWidth="1"/>
    <col min="12294" max="12294" width="15.42578125" style="6" customWidth="1"/>
    <col min="12295" max="12295" width="14.42578125" style="6" bestFit="1" customWidth="1"/>
    <col min="12296" max="12296" width="15.28515625" style="6" customWidth="1"/>
    <col min="12297" max="12297" width="13.85546875" style="6" customWidth="1"/>
    <col min="12298" max="12298" width="16.85546875" style="6" bestFit="1" customWidth="1"/>
    <col min="12299" max="12299" width="22.140625" style="6" customWidth="1"/>
    <col min="12300" max="12300" width="18.42578125" style="6" customWidth="1"/>
    <col min="12301" max="12545" width="8.85546875" style="6"/>
    <col min="12546" max="12546" width="7.85546875" style="6" customWidth="1"/>
    <col min="12547" max="12547" width="38.28515625" style="6" customWidth="1"/>
    <col min="12548" max="12548" width="15.28515625" style="6" customWidth="1"/>
    <col min="12549" max="12549" width="19.85546875" style="6" customWidth="1"/>
    <col min="12550" max="12550" width="15.42578125" style="6" customWidth="1"/>
    <col min="12551" max="12551" width="14.42578125" style="6" bestFit="1" customWidth="1"/>
    <col min="12552" max="12552" width="15.28515625" style="6" customWidth="1"/>
    <col min="12553" max="12553" width="13.85546875" style="6" customWidth="1"/>
    <col min="12554" max="12554" width="16.85546875" style="6" bestFit="1" customWidth="1"/>
    <col min="12555" max="12555" width="22.140625" style="6" customWidth="1"/>
    <col min="12556" max="12556" width="18.42578125" style="6" customWidth="1"/>
    <col min="12557" max="12801" width="8.85546875" style="6"/>
    <col min="12802" max="12802" width="7.85546875" style="6" customWidth="1"/>
    <col min="12803" max="12803" width="38.28515625" style="6" customWidth="1"/>
    <col min="12804" max="12804" width="15.28515625" style="6" customWidth="1"/>
    <col min="12805" max="12805" width="19.85546875" style="6" customWidth="1"/>
    <col min="12806" max="12806" width="15.42578125" style="6" customWidth="1"/>
    <col min="12807" max="12807" width="14.42578125" style="6" bestFit="1" customWidth="1"/>
    <col min="12808" max="12808" width="15.28515625" style="6" customWidth="1"/>
    <col min="12809" max="12809" width="13.85546875" style="6" customWidth="1"/>
    <col min="12810" max="12810" width="16.85546875" style="6" bestFit="1" customWidth="1"/>
    <col min="12811" max="12811" width="22.140625" style="6" customWidth="1"/>
    <col min="12812" max="12812" width="18.42578125" style="6" customWidth="1"/>
    <col min="12813" max="13057" width="8.85546875" style="6"/>
    <col min="13058" max="13058" width="7.85546875" style="6" customWidth="1"/>
    <col min="13059" max="13059" width="38.28515625" style="6" customWidth="1"/>
    <col min="13060" max="13060" width="15.28515625" style="6" customWidth="1"/>
    <col min="13061" max="13061" width="19.85546875" style="6" customWidth="1"/>
    <col min="13062" max="13062" width="15.42578125" style="6" customWidth="1"/>
    <col min="13063" max="13063" width="14.42578125" style="6" bestFit="1" customWidth="1"/>
    <col min="13064" max="13064" width="15.28515625" style="6" customWidth="1"/>
    <col min="13065" max="13065" width="13.85546875" style="6" customWidth="1"/>
    <col min="13066" max="13066" width="16.85546875" style="6" bestFit="1" customWidth="1"/>
    <col min="13067" max="13067" width="22.140625" style="6" customWidth="1"/>
    <col min="13068" max="13068" width="18.42578125" style="6" customWidth="1"/>
    <col min="13069" max="13313" width="8.85546875" style="6"/>
    <col min="13314" max="13314" width="7.85546875" style="6" customWidth="1"/>
    <col min="13315" max="13315" width="38.28515625" style="6" customWidth="1"/>
    <col min="13316" max="13316" width="15.28515625" style="6" customWidth="1"/>
    <col min="13317" max="13317" width="19.85546875" style="6" customWidth="1"/>
    <col min="13318" max="13318" width="15.42578125" style="6" customWidth="1"/>
    <col min="13319" max="13319" width="14.42578125" style="6" bestFit="1" customWidth="1"/>
    <col min="13320" max="13320" width="15.28515625" style="6" customWidth="1"/>
    <col min="13321" max="13321" width="13.85546875" style="6" customWidth="1"/>
    <col min="13322" max="13322" width="16.85546875" style="6" bestFit="1" customWidth="1"/>
    <col min="13323" max="13323" width="22.140625" style="6" customWidth="1"/>
    <col min="13324" max="13324" width="18.42578125" style="6" customWidth="1"/>
    <col min="13325" max="13569" width="8.85546875" style="6"/>
    <col min="13570" max="13570" width="7.85546875" style="6" customWidth="1"/>
    <col min="13571" max="13571" width="38.28515625" style="6" customWidth="1"/>
    <col min="13572" max="13572" width="15.28515625" style="6" customWidth="1"/>
    <col min="13573" max="13573" width="19.85546875" style="6" customWidth="1"/>
    <col min="13574" max="13574" width="15.42578125" style="6" customWidth="1"/>
    <col min="13575" max="13575" width="14.42578125" style="6" bestFit="1" customWidth="1"/>
    <col min="13576" max="13576" width="15.28515625" style="6" customWidth="1"/>
    <col min="13577" max="13577" width="13.85546875" style="6" customWidth="1"/>
    <col min="13578" max="13578" width="16.85546875" style="6" bestFit="1" customWidth="1"/>
    <col min="13579" max="13579" width="22.140625" style="6" customWidth="1"/>
    <col min="13580" max="13580" width="18.42578125" style="6" customWidth="1"/>
    <col min="13581" max="13825" width="8.85546875" style="6"/>
    <col min="13826" max="13826" width="7.85546875" style="6" customWidth="1"/>
    <col min="13827" max="13827" width="38.28515625" style="6" customWidth="1"/>
    <col min="13828" max="13828" width="15.28515625" style="6" customWidth="1"/>
    <col min="13829" max="13829" width="19.85546875" style="6" customWidth="1"/>
    <col min="13830" max="13830" width="15.42578125" style="6" customWidth="1"/>
    <col min="13831" max="13831" width="14.42578125" style="6" bestFit="1" customWidth="1"/>
    <col min="13832" max="13832" width="15.28515625" style="6" customWidth="1"/>
    <col min="13833" max="13833" width="13.85546875" style="6" customWidth="1"/>
    <col min="13834" max="13834" width="16.85546875" style="6" bestFit="1" customWidth="1"/>
    <col min="13835" max="13835" width="22.140625" style="6" customWidth="1"/>
    <col min="13836" max="13836" width="18.42578125" style="6" customWidth="1"/>
    <col min="13837" max="14081" width="8.85546875" style="6"/>
    <col min="14082" max="14082" width="7.85546875" style="6" customWidth="1"/>
    <col min="14083" max="14083" width="38.28515625" style="6" customWidth="1"/>
    <col min="14084" max="14084" width="15.28515625" style="6" customWidth="1"/>
    <col min="14085" max="14085" width="19.85546875" style="6" customWidth="1"/>
    <col min="14086" max="14086" width="15.42578125" style="6" customWidth="1"/>
    <col min="14087" max="14087" width="14.42578125" style="6" bestFit="1" customWidth="1"/>
    <col min="14088" max="14088" width="15.28515625" style="6" customWidth="1"/>
    <col min="14089" max="14089" width="13.85546875" style="6" customWidth="1"/>
    <col min="14090" max="14090" width="16.85546875" style="6" bestFit="1" customWidth="1"/>
    <col min="14091" max="14091" width="22.140625" style="6" customWidth="1"/>
    <col min="14092" max="14092" width="18.42578125" style="6" customWidth="1"/>
    <col min="14093" max="14337" width="8.85546875" style="6"/>
    <col min="14338" max="14338" width="7.85546875" style="6" customWidth="1"/>
    <col min="14339" max="14339" width="38.28515625" style="6" customWidth="1"/>
    <col min="14340" max="14340" width="15.28515625" style="6" customWidth="1"/>
    <col min="14341" max="14341" width="19.85546875" style="6" customWidth="1"/>
    <col min="14342" max="14342" width="15.42578125" style="6" customWidth="1"/>
    <col min="14343" max="14343" width="14.42578125" style="6" bestFit="1" customWidth="1"/>
    <col min="14344" max="14344" width="15.28515625" style="6" customWidth="1"/>
    <col min="14345" max="14345" width="13.85546875" style="6" customWidth="1"/>
    <col min="14346" max="14346" width="16.85546875" style="6" bestFit="1" customWidth="1"/>
    <col min="14347" max="14347" width="22.140625" style="6" customWidth="1"/>
    <col min="14348" max="14348" width="18.42578125" style="6" customWidth="1"/>
    <col min="14349" max="14593" width="8.85546875" style="6"/>
    <col min="14594" max="14594" width="7.85546875" style="6" customWidth="1"/>
    <col min="14595" max="14595" width="38.28515625" style="6" customWidth="1"/>
    <col min="14596" max="14596" width="15.28515625" style="6" customWidth="1"/>
    <col min="14597" max="14597" width="19.85546875" style="6" customWidth="1"/>
    <col min="14598" max="14598" width="15.42578125" style="6" customWidth="1"/>
    <col min="14599" max="14599" width="14.42578125" style="6" bestFit="1" customWidth="1"/>
    <col min="14600" max="14600" width="15.28515625" style="6" customWidth="1"/>
    <col min="14601" max="14601" width="13.85546875" style="6" customWidth="1"/>
    <col min="14602" max="14602" width="16.85546875" style="6" bestFit="1" customWidth="1"/>
    <col min="14603" max="14603" width="22.140625" style="6" customWidth="1"/>
    <col min="14604" max="14604" width="18.42578125" style="6" customWidth="1"/>
    <col min="14605" max="14849" width="8.85546875" style="6"/>
    <col min="14850" max="14850" width="7.85546875" style="6" customWidth="1"/>
    <col min="14851" max="14851" width="38.28515625" style="6" customWidth="1"/>
    <col min="14852" max="14852" width="15.28515625" style="6" customWidth="1"/>
    <col min="14853" max="14853" width="19.85546875" style="6" customWidth="1"/>
    <col min="14854" max="14854" width="15.42578125" style="6" customWidth="1"/>
    <col min="14855" max="14855" width="14.42578125" style="6" bestFit="1" customWidth="1"/>
    <col min="14856" max="14856" width="15.28515625" style="6" customWidth="1"/>
    <col min="14857" max="14857" width="13.85546875" style="6" customWidth="1"/>
    <col min="14858" max="14858" width="16.85546875" style="6" bestFit="1" customWidth="1"/>
    <col min="14859" max="14859" width="22.140625" style="6" customWidth="1"/>
    <col min="14860" max="14860" width="18.42578125" style="6" customWidth="1"/>
    <col min="14861" max="15105" width="8.85546875" style="6"/>
    <col min="15106" max="15106" width="7.85546875" style="6" customWidth="1"/>
    <col min="15107" max="15107" width="38.28515625" style="6" customWidth="1"/>
    <col min="15108" max="15108" width="15.28515625" style="6" customWidth="1"/>
    <col min="15109" max="15109" width="19.85546875" style="6" customWidth="1"/>
    <col min="15110" max="15110" width="15.42578125" style="6" customWidth="1"/>
    <col min="15111" max="15111" width="14.42578125" style="6" bestFit="1" customWidth="1"/>
    <col min="15112" max="15112" width="15.28515625" style="6" customWidth="1"/>
    <col min="15113" max="15113" width="13.85546875" style="6" customWidth="1"/>
    <col min="15114" max="15114" width="16.85546875" style="6" bestFit="1" customWidth="1"/>
    <col min="15115" max="15115" width="22.140625" style="6" customWidth="1"/>
    <col min="15116" max="15116" width="18.42578125" style="6" customWidth="1"/>
    <col min="15117" max="15361" width="8.85546875" style="6"/>
    <col min="15362" max="15362" width="7.85546875" style="6" customWidth="1"/>
    <col min="15363" max="15363" width="38.28515625" style="6" customWidth="1"/>
    <col min="15364" max="15364" width="15.28515625" style="6" customWidth="1"/>
    <col min="15365" max="15365" width="19.85546875" style="6" customWidth="1"/>
    <col min="15366" max="15366" width="15.42578125" style="6" customWidth="1"/>
    <col min="15367" max="15367" width="14.42578125" style="6" bestFit="1" customWidth="1"/>
    <col min="15368" max="15368" width="15.28515625" style="6" customWidth="1"/>
    <col min="15369" max="15369" width="13.85546875" style="6" customWidth="1"/>
    <col min="15370" max="15370" width="16.85546875" style="6" bestFit="1" customWidth="1"/>
    <col min="15371" max="15371" width="22.140625" style="6" customWidth="1"/>
    <col min="15372" max="15372" width="18.42578125" style="6" customWidth="1"/>
    <col min="15373" max="15617" width="8.85546875" style="6"/>
    <col min="15618" max="15618" width="7.85546875" style="6" customWidth="1"/>
    <col min="15619" max="15619" width="38.28515625" style="6" customWidth="1"/>
    <col min="15620" max="15620" width="15.28515625" style="6" customWidth="1"/>
    <col min="15621" max="15621" width="19.85546875" style="6" customWidth="1"/>
    <col min="15622" max="15622" width="15.42578125" style="6" customWidth="1"/>
    <col min="15623" max="15623" width="14.42578125" style="6" bestFit="1" customWidth="1"/>
    <col min="15624" max="15624" width="15.28515625" style="6" customWidth="1"/>
    <col min="15625" max="15625" width="13.85546875" style="6" customWidth="1"/>
    <col min="15626" max="15626" width="16.85546875" style="6" bestFit="1" customWidth="1"/>
    <col min="15627" max="15627" width="22.140625" style="6" customWidth="1"/>
    <col min="15628" max="15628" width="18.42578125" style="6" customWidth="1"/>
    <col min="15629" max="15873" width="8.85546875" style="6"/>
    <col min="15874" max="15874" width="7.85546875" style="6" customWidth="1"/>
    <col min="15875" max="15875" width="38.28515625" style="6" customWidth="1"/>
    <col min="15876" max="15876" width="15.28515625" style="6" customWidth="1"/>
    <col min="15877" max="15877" width="19.85546875" style="6" customWidth="1"/>
    <col min="15878" max="15878" width="15.42578125" style="6" customWidth="1"/>
    <col min="15879" max="15879" width="14.42578125" style="6" bestFit="1" customWidth="1"/>
    <col min="15880" max="15880" width="15.28515625" style="6" customWidth="1"/>
    <col min="15881" max="15881" width="13.85546875" style="6" customWidth="1"/>
    <col min="15882" max="15882" width="16.85546875" style="6" bestFit="1" customWidth="1"/>
    <col min="15883" max="15883" width="22.140625" style="6" customWidth="1"/>
    <col min="15884" max="15884" width="18.42578125" style="6" customWidth="1"/>
    <col min="15885" max="16129" width="8.85546875" style="6"/>
    <col min="16130" max="16130" width="7.85546875" style="6" customWidth="1"/>
    <col min="16131" max="16131" width="38.28515625" style="6" customWidth="1"/>
    <col min="16132" max="16132" width="15.28515625" style="6" customWidth="1"/>
    <col min="16133" max="16133" width="19.85546875" style="6" customWidth="1"/>
    <col min="16134" max="16134" width="15.42578125" style="6" customWidth="1"/>
    <col min="16135" max="16135" width="14.42578125" style="6" bestFit="1" customWidth="1"/>
    <col min="16136" max="16136" width="15.28515625" style="6" customWidth="1"/>
    <col min="16137" max="16137" width="13.85546875" style="6" customWidth="1"/>
    <col min="16138" max="16138" width="16.85546875" style="6" bestFit="1" customWidth="1"/>
    <col min="16139" max="16139" width="22.140625" style="6" customWidth="1"/>
    <col min="16140" max="16140" width="18.42578125" style="6" customWidth="1"/>
    <col min="16141" max="16384" width="8.85546875" style="6"/>
  </cols>
  <sheetData>
    <row r="1" spans="2:10" ht="20.25" thickBot="1" x14ac:dyDescent="0.25">
      <c r="B1" s="170" t="s">
        <v>58</v>
      </c>
      <c r="C1" s="170"/>
      <c r="D1" s="170"/>
      <c r="E1" s="170"/>
      <c r="F1" s="170"/>
      <c r="G1" s="170"/>
      <c r="H1" s="170"/>
      <c r="I1" s="170"/>
      <c r="J1" s="170"/>
    </row>
    <row r="2" spans="2:10" ht="24.6" customHeight="1" thickBot="1" x14ac:dyDescent="0.25">
      <c r="B2" s="171" t="s">
        <v>54</v>
      </c>
      <c r="C2" s="172"/>
      <c r="D2" s="172"/>
      <c r="E2" s="172"/>
      <c r="F2" s="172"/>
      <c r="G2" s="172"/>
      <c r="H2" s="172"/>
      <c r="I2" s="173"/>
      <c r="J2" s="174"/>
    </row>
    <row r="3" spans="2:10" ht="18" customHeight="1" thickBot="1" x14ac:dyDescent="0.25">
      <c r="B3" s="175" t="s">
        <v>56</v>
      </c>
      <c r="C3" s="176"/>
      <c r="D3" s="176"/>
      <c r="E3" s="176"/>
      <c r="F3" s="176"/>
      <c r="G3" s="176"/>
      <c r="H3" s="176"/>
      <c r="I3" s="176"/>
      <c r="J3" s="177"/>
    </row>
    <row r="4" spans="2:10" ht="43.5" customHeight="1" x14ac:dyDescent="0.2">
      <c r="B4" s="178" t="s">
        <v>0</v>
      </c>
      <c r="C4" s="180" t="s">
        <v>1</v>
      </c>
      <c r="D4" s="182" t="s">
        <v>55</v>
      </c>
      <c r="E4" s="184" t="s">
        <v>41</v>
      </c>
      <c r="F4" s="186" t="s">
        <v>42</v>
      </c>
      <c r="G4" s="184" t="s">
        <v>43</v>
      </c>
      <c r="H4" s="186" t="s">
        <v>42</v>
      </c>
      <c r="I4" s="188" t="s">
        <v>44</v>
      </c>
      <c r="J4" s="188" t="s">
        <v>42</v>
      </c>
    </row>
    <row r="5" spans="2:10" ht="18" customHeight="1" thickBot="1" x14ac:dyDescent="0.25">
      <c r="B5" s="179"/>
      <c r="C5" s="181"/>
      <c r="D5" s="183"/>
      <c r="E5" s="185"/>
      <c r="F5" s="187"/>
      <c r="G5" s="185"/>
      <c r="H5" s="187"/>
      <c r="I5" s="189"/>
      <c r="J5" s="189"/>
    </row>
    <row r="6" spans="2:10" ht="24.6" customHeight="1" thickBot="1" x14ac:dyDescent="0.25">
      <c r="B6" s="56"/>
      <c r="C6" s="190" t="s">
        <v>7</v>
      </c>
      <c r="D6" s="191"/>
      <c r="E6" s="191"/>
      <c r="F6" s="191"/>
      <c r="G6" s="191"/>
      <c r="H6" s="191"/>
      <c r="I6" s="191"/>
      <c r="J6" s="192"/>
    </row>
    <row r="7" spans="2:10" ht="24.6" customHeight="1" x14ac:dyDescent="0.25">
      <c r="B7" s="57">
        <v>1</v>
      </c>
      <c r="C7" s="58" t="s">
        <v>8</v>
      </c>
      <c r="D7" s="59">
        <v>49395.316605938002</v>
      </c>
      <c r="E7" s="13">
        <v>10887.990191407</v>
      </c>
      <c r="F7" s="60">
        <f t="shared" ref="F7:F19" si="0">SUM(E7/D7)</f>
        <v>0.22042555731079397</v>
      </c>
      <c r="G7" s="13">
        <v>6660.9595915119999</v>
      </c>
      <c r="H7" s="60">
        <f t="shared" ref="H7:H19" si="1">SUM(G7/D7)</f>
        <v>0.13485002322489942</v>
      </c>
      <c r="I7" s="13">
        <v>7903.1107252789998</v>
      </c>
      <c r="J7" s="62">
        <f t="shared" ref="J7:J19" si="2">SUM(I7/D7)</f>
        <v>0.15999716710650533</v>
      </c>
    </row>
    <row r="8" spans="2:10" ht="24.6" customHeight="1" x14ac:dyDescent="0.25">
      <c r="B8" s="63">
        <v>2</v>
      </c>
      <c r="C8" s="10" t="s">
        <v>9</v>
      </c>
      <c r="D8" s="59">
        <v>15414.143341776</v>
      </c>
      <c r="E8" s="13">
        <v>19560.293692741001</v>
      </c>
      <c r="F8" s="65">
        <f t="shared" si="0"/>
        <v>1.2689835081348924</v>
      </c>
      <c r="G8" s="13">
        <v>2228.3399426999999</v>
      </c>
      <c r="H8" s="65">
        <f t="shared" si="1"/>
        <v>0.14456463089068777</v>
      </c>
      <c r="I8" s="13">
        <v>4637.8584172999999</v>
      </c>
      <c r="J8" s="66">
        <f t="shared" si="2"/>
        <v>0.3008833066142767</v>
      </c>
    </row>
    <row r="9" spans="2:10" ht="24.6" customHeight="1" x14ac:dyDescent="0.25">
      <c r="B9" s="57">
        <v>3</v>
      </c>
      <c r="C9" s="10" t="s">
        <v>10</v>
      </c>
      <c r="D9" s="59">
        <v>4684.2270433450003</v>
      </c>
      <c r="E9" s="13">
        <v>2598.382251297</v>
      </c>
      <c r="F9" s="65">
        <f t="shared" si="0"/>
        <v>0.5547088617296182</v>
      </c>
      <c r="G9" s="13">
        <v>693.88152569499994</v>
      </c>
      <c r="H9" s="65">
        <f t="shared" si="1"/>
        <v>0.14813148877589419</v>
      </c>
      <c r="I9" s="13">
        <v>370.935340795</v>
      </c>
      <c r="J9" s="66">
        <f t="shared" si="2"/>
        <v>7.9188164314536638E-2</v>
      </c>
    </row>
    <row r="10" spans="2:10" s="20" customFormat="1" ht="24.6" customHeight="1" x14ac:dyDescent="0.25">
      <c r="B10" s="63">
        <v>4</v>
      </c>
      <c r="C10" s="10" t="s">
        <v>11</v>
      </c>
      <c r="D10" s="59">
        <v>8286.3841751689997</v>
      </c>
      <c r="E10" s="13">
        <v>988.03099935700004</v>
      </c>
      <c r="F10" s="65">
        <f t="shared" si="0"/>
        <v>0.11923548057519905</v>
      </c>
      <c r="G10" s="13">
        <v>1178.9349745239999</v>
      </c>
      <c r="H10" s="65">
        <f t="shared" si="1"/>
        <v>0.14227375289415128</v>
      </c>
      <c r="I10" s="13">
        <v>1026.470821401</v>
      </c>
      <c r="J10" s="66">
        <f t="shared" si="2"/>
        <v>0.12387439439230022</v>
      </c>
    </row>
    <row r="11" spans="2:10" ht="24.6" customHeight="1" x14ac:dyDescent="0.25">
      <c r="B11" s="57">
        <v>5</v>
      </c>
      <c r="C11" s="10" t="s">
        <v>12</v>
      </c>
      <c r="D11" s="59">
        <v>8212.974754498</v>
      </c>
      <c r="E11" s="13">
        <v>2813.2567056379999</v>
      </c>
      <c r="F11" s="65">
        <f t="shared" si="0"/>
        <v>0.34253809243688027</v>
      </c>
      <c r="G11" s="13">
        <v>1135.2772500049998</v>
      </c>
      <c r="H11" s="65">
        <f t="shared" si="1"/>
        <v>0.13822972600557945</v>
      </c>
      <c r="I11" s="13">
        <v>2137.9034166619999</v>
      </c>
      <c r="J11" s="66">
        <f t="shared" si="2"/>
        <v>0.26030804678793568</v>
      </c>
    </row>
    <row r="12" spans="2:10" ht="24.6" customHeight="1" x14ac:dyDescent="0.25">
      <c r="B12" s="63">
        <v>6</v>
      </c>
      <c r="C12" s="10" t="s">
        <v>13</v>
      </c>
      <c r="D12" s="59">
        <v>1397.1870280799999</v>
      </c>
      <c r="E12" s="13">
        <v>126.62941036799999</v>
      </c>
      <c r="F12" s="65">
        <f t="shared" si="0"/>
        <v>9.0631681960297639E-2</v>
      </c>
      <c r="G12" s="13">
        <v>201.16053051900002</v>
      </c>
      <c r="H12" s="65">
        <f t="shared" si="1"/>
        <v>0.14397537801036756</v>
      </c>
      <c r="I12" s="13">
        <v>89.719782483000003</v>
      </c>
      <c r="J12" s="66">
        <f t="shared" si="2"/>
        <v>6.4214583072884676E-2</v>
      </c>
    </row>
    <row r="13" spans="2:10" ht="24.6" customHeight="1" x14ac:dyDescent="0.25">
      <c r="B13" s="57">
        <v>7</v>
      </c>
      <c r="C13" s="10" t="s">
        <v>14</v>
      </c>
      <c r="D13" s="59">
        <v>12218.041024063001</v>
      </c>
      <c r="E13" s="13">
        <v>3072.5875712749998</v>
      </c>
      <c r="F13" s="65">
        <f t="shared" si="0"/>
        <v>0.25147955922096243</v>
      </c>
      <c r="G13" s="13">
        <v>2359.7437168639999</v>
      </c>
      <c r="H13" s="65">
        <f t="shared" si="1"/>
        <v>0.19313601192012433</v>
      </c>
      <c r="I13" s="13">
        <v>2490.8575246280002</v>
      </c>
      <c r="J13" s="66">
        <f t="shared" si="2"/>
        <v>0.20386717639287216</v>
      </c>
    </row>
    <row r="14" spans="2:10" s="24" customFormat="1" ht="24.6" customHeight="1" x14ac:dyDescent="0.25">
      <c r="B14" s="68">
        <v>8</v>
      </c>
      <c r="C14" s="22" t="s">
        <v>15</v>
      </c>
      <c r="D14" s="59">
        <v>4717.0562668209996</v>
      </c>
      <c r="E14" s="13">
        <v>696.87806072599994</v>
      </c>
      <c r="F14" s="71">
        <f t="shared" si="0"/>
        <v>0.14773579565453268</v>
      </c>
      <c r="G14" s="13">
        <v>868.44988327500005</v>
      </c>
      <c r="H14" s="71">
        <f t="shared" si="1"/>
        <v>0.18410844267081022</v>
      </c>
      <c r="I14" s="13">
        <v>615.86064426300004</v>
      </c>
      <c r="J14" s="72">
        <f t="shared" si="2"/>
        <v>0.13056037694416808</v>
      </c>
    </row>
    <row r="15" spans="2:10" ht="24.6" customHeight="1" x14ac:dyDescent="0.25">
      <c r="B15" s="57">
        <v>9</v>
      </c>
      <c r="C15" s="10" t="s">
        <v>16</v>
      </c>
      <c r="D15" s="59">
        <v>7043.8681973270004</v>
      </c>
      <c r="E15" s="13">
        <v>377.80062156499997</v>
      </c>
      <c r="F15" s="65">
        <f t="shared" si="0"/>
        <v>5.3635390524253042E-2</v>
      </c>
      <c r="G15" s="13">
        <v>753.34510461899993</v>
      </c>
      <c r="H15" s="65">
        <f t="shared" si="1"/>
        <v>0.10695048281920984</v>
      </c>
      <c r="I15" s="13">
        <v>316.632727026</v>
      </c>
      <c r="J15" s="66">
        <f t="shared" si="2"/>
        <v>4.4951540567745925E-2</v>
      </c>
    </row>
    <row r="16" spans="2:10" ht="24.6" customHeight="1" x14ac:dyDescent="0.25">
      <c r="B16" s="63">
        <v>10</v>
      </c>
      <c r="C16" s="10" t="s">
        <v>17</v>
      </c>
      <c r="D16" s="59">
        <v>3135.0626819879999</v>
      </c>
      <c r="E16" s="13">
        <v>185.04979940300001</v>
      </c>
      <c r="F16" s="65">
        <f t="shared" si="0"/>
        <v>5.9025869073104649E-2</v>
      </c>
      <c r="G16" s="13">
        <v>358.11870533500002</v>
      </c>
      <c r="H16" s="65">
        <f t="shared" si="1"/>
        <v>0.11423015794628721</v>
      </c>
      <c r="I16" s="13">
        <v>130.357984875</v>
      </c>
      <c r="J16" s="66">
        <f t="shared" si="2"/>
        <v>4.1580663003630169E-2</v>
      </c>
    </row>
    <row r="17" spans="2:10" ht="24.6" customHeight="1" x14ac:dyDescent="0.25">
      <c r="B17" s="57">
        <v>11</v>
      </c>
      <c r="C17" s="10" t="s">
        <v>18</v>
      </c>
      <c r="D17" s="59">
        <v>83514.834827817001</v>
      </c>
      <c r="E17" s="13">
        <v>6608.0177722839999</v>
      </c>
      <c r="F17" s="65">
        <f t="shared" si="0"/>
        <v>7.9123880037693745E-2</v>
      </c>
      <c r="G17" s="13">
        <v>8431.1621337720007</v>
      </c>
      <c r="H17" s="65">
        <f t="shared" si="1"/>
        <v>0.10095406583937541</v>
      </c>
      <c r="I17" s="13">
        <v>5992.7879067100002</v>
      </c>
      <c r="J17" s="66">
        <f t="shared" si="2"/>
        <v>7.1757166485036633E-2</v>
      </c>
    </row>
    <row r="18" spans="2:10" ht="24.6" customHeight="1" thickBot="1" x14ac:dyDescent="0.3">
      <c r="B18" s="73">
        <v>12</v>
      </c>
      <c r="C18" s="74" t="s">
        <v>19</v>
      </c>
      <c r="D18" s="59">
        <v>11648.89142473</v>
      </c>
      <c r="E18" s="13">
        <v>2833.7723676119999</v>
      </c>
      <c r="F18" s="77">
        <f t="shared" si="0"/>
        <v>0.24326541164217963</v>
      </c>
      <c r="G18" s="13">
        <v>1564.0935237819999</v>
      </c>
      <c r="H18" s="77">
        <f t="shared" si="1"/>
        <v>0.13426973149234694</v>
      </c>
      <c r="I18" s="13">
        <v>2549.9493161720002</v>
      </c>
      <c r="J18" s="79">
        <f t="shared" si="2"/>
        <v>0.2189005994818175</v>
      </c>
    </row>
    <row r="19" spans="2:10" ht="24.6" customHeight="1" thickBot="1" x14ac:dyDescent="0.3">
      <c r="B19" s="56"/>
      <c r="C19" s="80" t="s">
        <v>20</v>
      </c>
      <c r="D19" s="42">
        <f>SUM(D7:D18)</f>
        <v>209667.98737155204</v>
      </c>
      <c r="E19" s="42">
        <f>SUM(E7:E18)</f>
        <v>50748.689443673</v>
      </c>
      <c r="F19" s="81">
        <f t="shared" si="0"/>
        <v>0.24204309909142874</v>
      </c>
      <c r="G19" s="61">
        <f>SUM(G7:G18)</f>
        <v>26433.466882601999</v>
      </c>
      <c r="H19" s="81">
        <f t="shared" si="1"/>
        <v>0.12607297477301257</v>
      </c>
      <c r="I19" s="28">
        <f>SUM(I7:I18)</f>
        <v>28262.444607594007</v>
      </c>
      <c r="J19" s="82">
        <f t="shared" si="2"/>
        <v>0.13479618401406321</v>
      </c>
    </row>
    <row r="20" spans="2:10" ht="24.6" customHeight="1" thickBot="1" x14ac:dyDescent="0.25">
      <c r="B20" s="56"/>
      <c r="C20" s="193" t="s">
        <v>21</v>
      </c>
      <c r="D20" s="194"/>
      <c r="E20" s="194"/>
      <c r="F20" s="194"/>
      <c r="G20" s="194"/>
      <c r="H20" s="194"/>
      <c r="I20" s="194"/>
      <c r="J20" s="195"/>
    </row>
    <row r="21" spans="2:10" ht="24.6" customHeight="1" x14ac:dyDescent="0.25">
      <c r="B21" s="83">
        <v>13</v>
      </c>
      <c r="C21" s="84" t="s">
        <v>22</v>
      </c>
      <c r="D21" s="75">
        <v>2542.5725548260002</v>
      </c>
      <c r="E21" s="13">
        <v>267.87167529599998</v>
      </c>
      <c r="F21" s="77">
        <f t="shared" ref="F21:F38" si="3">SUM(E21/D21)</f>
        <v>0.10535458458699978</v>
      </c>
      <c r="G21" s="13">
        <v>406.40769980900001</v>
      </c>
      <c r="H21" s="77">
        <f t="shared" ref="H21:H38" si="4">SUM(G21/D21)</f>
        <v>0.15984114161761348</v>
      </c>
      <c r="I21" s="51">
        <v>238.600653338</v>
      </c>
      <c r="J21" s="79">
        <f t="shared" ref="J21:J38" si="5">SUM(I21/D21)</f>
        <v>9.3842220110933489E-2</v>
      </c>
    </row>
    <row r="22" spans="2:10" ht="24.6" customHeight="1" thickBot="1" x14ac:dyDescent="0.3">
      <c r="B22" s="63">
        <v>14</v>
      </c>
      <c r="C22" s="85" t="s">
        <v>23</v>
      </c>
      <c r="D22" s="64">
        <v>1138.7831498749999</v>
      </c>
      <c r="E22" s="13">
        <v>63.085519664000003</v>
      </c>
      <c r="F22" s="65">
        <f t="shared" si="3"/>
        <v>5.5397306915653491E-2</v>
      </c>
      <c r="G22" s="13">
        <v>162.15230303599998</v>
      </c>
      <c r="H22" s="65">
        <f t="shared" si="4"/>
        <v>0.14239085207205501</v>
      </c>
      <c r="I22" s="67">
        <v>3.7056071249999998</v>
      </c>
      <c r="J22" s="66">
        <f t="shared" si="5"/>
        <v>3.2540059320396082E-3</v>
      </c>
    </row>
    <row r="23" spans="2:10" ht="24.6" customHeight="1" x14ac:dyDescent="0.25">
      <c r="B23" s="83">
        <v>15</v>
      </c>
      <c r="C23" s="85" t="s">
        <v>24</v>
      </c>
      <c r="D23" s="64">
        <v>94824.024493999998</v>
      </c>
      <c r="E23" s="13">
        <v>3521.8733476000002</v>
      </c>
      <c r="F23" s="65">
        <f t="shared" si="3"/>
        <v>3.7141150319166712E-2</v>
      </c>
      <c r="G23" s="13">
        <v>5364.7216108000002</v>
      </c>
      <c r="H23" s="65">
        <f t="shared" si="4"/>
        <v>5.6575552866767999E-2</v>
      </c>
      <c r="I23" s="67">
        <v>2080.3507070000001</v>
      </c>
      <c r="J23" s="66">
        <f t="shared" si="5"/>
        <v>2.1939067848060326E-2</v>
      </c>
    </row>
    <row r="24" spans="2:10" ht="24.6" customHeight="1" thickBot="1" x14ac:dyDescent="0.3">
      <c r="B24" s="63">
        <v>16</v>
      </c>
      <c r="C24" s="85" t="s">
        <v>25</v>
      </c>
      <c r="D24" s="64">
        <v>31136.612272449998</v>
      </c>
      <c r="E24" s="13">
        <v>1440.0861526829999</v>
      </c>
      <c r="F24" s="65">
        <f t="shared" si="3"/>
        <v>4.6250572800985268E-2</v>
      </c>
      <c r="G24" s="13">
        <v>10110.193937872</v>
      </c>
      <c r="H24" s="65">
        <f t="shared" si="4"/>
        <v>0.32470436569676547</v>
      </c>
      <c r="I24" s="67">
        <v>401.88990053100002</v>
      </c>
      <c r="J24" s="66">
        <f t="shared" si="5"/>
        <v>1.2907309793833815E-2</v>
      </c>
    </row>
    <row r="25" spans="2:10" ht="24.6" customHeight="1" x14ac:dyDescent="0.25">
      <c r="B25" s="83">
        <v>17</v>
      </c>
      <c r="C25" s="85" t="s">
        <v>47</v>
      </c>
      <c r="D25" s="64">
        <v>3514.614062092</v>
      </c>
      <c r="E25" s="13">
        <v>26.417047804999999</v>
      </c>
      <c r="F25" s="65">
        <f t="shared" si="3"/>
        <v>7.5163438540605532E-3</v>
      </c>
      <c r="G25" s="13">
        <v>454.763309096</v>
      </c>
      <c r="H25" s="65">
        <f t="shared" si="4"/>
        <v>0.12939210424296535</v>
      </c>
      <c r="I25" s="123">
        <v>5.9641896E-2</v>
      </c>
      <c r="J25" s="66">
        <f t="shared" si="5"/>
        <v>1.6969685702702565E-5</v>
      </c>
    </row>
    <row r="26" spans="2:10" ht="24.6" customHeight="1" thickBot="1" x14ac:dyDescent="0.3">
      <c r="B26" s="63">
        <v>18</v>
      </c>
      <c r="C26" s="85" t="s">
        <v>26</v>
      </c>
      <c r="D26" s="64">
        <v>7858.9252847380003</v>
      </c>
      <c r="E26" s="13">
        <v>1852.7788592110001</v>
      </c>
      <c r="F26" s="65">
        <f t="shared" si="3"/>
        <v>0.23575473644075592</v>
      </c>
      <c r="G26" s="13">
        <v>257.53956497199999</v>
      </c>
      <c r="H26" s="65">
        <f t="shared" si="4"/>
        <v>3.2770328720663718E-2</v>
      </c>
      <c r="I26" s="67">
        <v>89.204527842000005</v>
      </c>
      <c r="J26" s="66">
        <f t="shared" si="5"/>
        <v>1.135072858056493E-2</v>
      </c>
    </row>
    <row r="27" spans="2:10" ht="24.6" customHeight="1" x14ac:dyDescent="0.25">
      <c r="B27" s="83">
        <v>19</v>
      </c>
      <c r="C27" s="85" t="s">
        <v>27</v>
      </c>
      <c r="D27" s="64">
        <v>5364.8019065529998</v>
      </c>
      <c r="E27" s="13">
        <v>274.64702166299998</v>
      </c>
      <c r="F27" s="65">
        <f t="shared" si="3"/>
        <v>5.1194252173136917E-2</v>
      </c>
      <c r="G27" s="13">
        <v>325.03046339499997</v>
      </c>
      <c r="H27" s="65">
        <f t="shared" si="4"/>
        <v>6.0585734395520119E-2</v>
      </c>
      <c r="I27" s="67">
        <v>178.60928227299999</v>
      </c>
      <c r="J27" s="66">
        <f t="shared" si="5"/>
        <v>3.3292800998827615E-2</v>
      </c>
    </row>
    <row r="28" spans="2:10" ht="24.6" customHeight="1" thickBot="1" x14ac:dyDescent="0.3">
      <c r="B28" s="63">
        <v>20</v>
      </c>
      <c r="C28" s="85" t="s">
        <v>28</v>
      </c>
      <c r="D28" s="64">
        <v>1480.101399229</v>
      </c>
      <c r="E28" s="13">
        <v>366.04037320100002</v>
      </c>
      <c r="F28" s="65">
        <f t="shared" si="3"/>
        <v>0.24730763270116102</v>
      </c>
      <c r="G28" s="13">
        <v>225.38119270600001</v>
      </c>
      <c r="H28" s="65">
        <f t="shared" si="4"/>
        <v>0.15227415690803575</v>
      </c>
      <c r="I28" s="67">
        <v>348.42609416599998</v>
      </c>
      <c r="J28" s="66">
        <f t="shared" si="5"/>
        <v>0.23540690816689905</v>
      </c>
    </row>
    <row r="29" spans="2:10" ht="24.6" customHeight="1" x14ac:dyDescent="0.25">
      <c r="B29" s="83">
        <v>21</v>
      </c>
      <c r="C29" s="85" t="s">
        <v>29</v>
      </c>
      <c r="D29" s="64">
        <v>6429.3540000000003</v>
      </c>
      <c r="E29" s="13">
        <v>591.25120000000004</v>
      </c>
      <c r="F29" s="65">
        <f t="shared" si="3"/>
        <v>9.1961214143753786E-2</v>
      </c>
      <c r="G29" s="13">
        <v>240.3604</v>
      </c>
      <c r="H29" s="65">
        <f t="shared" si="4"/>
        <v>3.7384844573809438E-2</v>
      </c>
      <c r="I29" s="67">
        <v>301.46190000000001</v>
      </c>
      <c r="J29" s="66">
        <f t="shared" si="5"/>
        <v>4.6888365456311788E-2</v>
      </c>
    </row>
    <row r="30" spans="2:10" ht="24.6" customHeight="1" thickBot="1" x14ac:dyDescent="0.3">
      <c r="B30" s="63">
        <v>22</v>
      </c>
      <c r="C30" s="85" t="s">
        <v>30</v>
      </c>
      <c r="D30" s="64">
        <v>22228.078825306002</v>
      </c>
      <c r="E30" s="13">
        <v>3887.3063593420002</v>
      </c>
      <c r="F30" s="65">
        <f t="shared" si="3"/>
        <v>0.17488269633615022</v>
      </c>
      <c r="G30" s="13">
        <v>1429.0214911</v>
      </c>
      <c r="H30" s="65">
        <f t="shared" si="4"/>
        <v>6.4289023911193885E-2</v>
      </c>
      <c r="I30" s="67">
        <v>1538.6144799000001</v>
      </c>
      <c r="J30" s="66">
        <f t="shared" si="5"/>
        <v>6.921940901830588E-2</v>
      </c>
    </row>
    <row r="31" spans="2:10" ht="24.6" customHeight="1" x14ac:dyDescent="0.25">
      <c r="B31" s="83">
        <v>23</v>
      </c>
      <c r="C31" s="85" t="s">
        <v>31</v>
      </c>
      <c r="D31" s="64">
        <v>789.08426119299997</v>
      </c>
      <c r="E31" s="13">
        <v>78.042982878000004</v>
      </c>
      <c r="F31" s="65">
        <f t="shared" si="3"/>
        <v>9.8903230891981608E-2</v>
      </c>
      <c r="G31" s="13">
        <v>294.20405859099998</v>
      </c>
      <c r="H31" s="65">
        <f t="shared" si="4"/>
        <v>0.37284238586408885</v>
      </c>
      <c r="I31" s="67">
        <v>15.370809448999999</v>
      </c>
      <c r="J31" s="66">
        <f t="shared" si="5"/>
        <v>1.9479300506844724E-2</v>
      </c>
    </row>
    <row r="32" spans="2:10" ht="24.6" customHeight="1" thickBot="1" x14ac:dyDescent="0.3">
      <c r="B32" s="63">
        <v>24</v>
      </c>
      <c r="C32" s="85" t="s">
        <v>48</v>
      </c>
      <c r="D32" s="86">
        <v>3434.1688326100002</v>
      </c>
      <c r="E32" s="13">
        <v>175.96530074399999</v>
      </c>
      <c r="F32" s="65">
        <f t="shared" si="3"/>
        <v>5.1239560231598959E-2</v>
      </c>
      <c r="G32" s="13">
        <v>207.254141691</v>
      </c>
      <c r="H32" s="65">
        <f t="shared" si="4"/>
        <v>6.0350597711727801E-2</v>
      </c>
      <c r="I32" s="67">
        <v>144.61566624400001</v>
      </c>
      <c r="J32" s="66">
        <f t="shared" si="5"/>
        <v>4.2110820199276797E-2</v>
      </c>
    </row>
    <row r="33" spans="1:13" ht="24.6" customHeight="1" x14ac:dyDescent="0.25">
      <c r="B33" s="83">
        <v>25</v>
      </c>
      <c r="C33" s="87" t="s">
        <v>49</v>
      </c>
      <c r="D33" s="86">
        <v>1580.3860967610001</v>
      </c>
      <c r="E33" s="13">
        <v>68.653534128000004</v>
      </c>
      <c r="F33" s="65"/>
      <c r="G33" s="13">
        <v>96.504842791999991</v>
      </c>
      <c r="H33" s="65"/>
      <c r="I33" s="67">
        <v>52.231755120999999</v>
      </c>
      <c r="J33" s="66"/>
    </row>
    <row r="34" spans="1:13" ht="24.6" customHeight="1" thickBot="1" x14ac:dyDescent="0.3">
      <c r="B34" s="63">
        <v>26</v>
      </c>
      <c r="C34" s="85" t="s">
        <v>32</v>
      </c>
      <c r="D34" s="64">
        <v>4165.6535688000004</v>
      </c>
      <c r="E34" s="13">
        <v>216.4083152</v>
      </c>
      <c r="F34" s="65">
        <f t="shared" si="3"/>
        <v>5.1950627104678015E-2</v>
      </c>
      <c r="G34" s="13">
        <v>334.2335807</v>
      </c>
      <c r="H34" s="65">
        <f t="shared" si="4"/>
        <v>8.0235568123895304E-2</v>
      </c>
      <c r="I34" s="67">
        <v>165.00554389999999</v>
      </c>
      <c r="J34" s="66">
        <f t="shared" si="5"/>
        <v>3.9610961683386729E-2</v>
      </c>
    </row>
    <row r="35" spans="1:13" ht="24.6" customHeight="1" x14ac:dyDescent="0.25">
      <c r="B35" s="83">
        <v>27</v>
      </c>
      <c r="C35" s="85" t="s">
        <v>33</v>
      </c>
      <c r="D35" s="64">
        <v>6134.3942419409996</v>
      </c>
      <c r="E35" s="13">
        <v>50.481363311999999</v>
      </c>
      <c r="F35" s="65">
        <f t="shared" si="3"/>
        <v>8.2292336163948699E-3</v>
      </c>
      <c r="G35" s="13">
        <v>696.70131077200006</v>
      </c>
      <c r="H35" s="65">
        <f t="shared" si="4"/>
        <v>0.11357295982195546</v>
      </c>
      <c r="I35" s="67">
        <v>25.227449278000002</v>
      </c>
      <c r="J35" s="66">
        <f t="shared" si="5"/>
        <v>4.1124597283818719E-3</v>
      </c>
    </row>
    <row r="36" spans="1:13" s="24" customFormat="1" ht="24.6" customHeight="1" thickBot="1" x14ac:dyDescent="0.3">
      <c r="B36" s="63">
        <v>28</v>
      </c>
      <c r="C36" s="112" t="s">
        <v>34</v>
      </c>
      <c r="D36" s="69">
        <v>700.43769324100003</v>
      </c>
      <c r="E36" s="13">
        <v>381.58752679899999</v>
      </c>
      <c r="F36" s="71">
        <f t="shared" si="3"/>
        <v>0.54478439764335607</v>
      </c>
      <c r="G36" s="13">
        <v>600.13137205500004</v>
      </c>
      <c r="H36" s="71">
        <f t="shared" si="4"/>
        <v>0.85679479823269944</v>
      </c>
      <c r="I36" s="70">
        <v>200.01313788300001</v>
      </c>
      <c r="J36" s="72">
        <f t="shared" si="5"/>
        <v>0.28555450372397556</v>
      </c>
    </row>
    <row r="37" spans="1:13" s="24" customFormat="1" ht="24.6" customHeight="1" thickBot="1" x14ac:dyDescent="0.3">
      <c r="B37" s="83">
        <v>29</v>
      </c>
      <c r="C37" s="87" t="s">
        <v>50</v>
      </c>
      <c r="D37" s="75">
        <v>546.03595789999997</v>
      </c>
      <c r="E37" s="13">
        <v>133.731298985</v>
      </c>
      <c r="F37" s="77">
        <f t="shared" ref="F37" si="6">SUM(E37/D37)</f>
        <v>0.24491298979524587</v>
      </c>
      <c r="G37" s="13">
        <v>157.37302320000001</v>
      </c>
      <c r="H37" s="77">
        <f t="shared" ref="H37" si="7">SUM(G37/D37)</f>
        <v>0.2882099995854504</v>
      </c>
      <c r="I37" s="76">
        <v>23.277051700000001</v>
      </c>
      <c r="J37" s="79">
        <f t="shared" ref="J37" si="8">SUM(I37/D37)</f>
        <v>4.2629155393943706E-2</v>
      </c>
    </row>
    <row r="38" spans="1:13" s="89" customFormat="1" ht="24.6" customHeight="1" thickBot="1" x14ac:dyDescent="0.3">
      <c r="A38" s="88"/>
      <c r="B38" s="56"/>
      <c r="C38" s="80" t="s">
        <v>20</v>
      </c>
      <c r="D38" s="28">
        <f>SUM(D21:D37)</f>
        <v>193868.02860151499</v>
      </c>
      <c r="E38" s="28">
        <f>SUM(E21:E37)</f>
        <v>13396.227878510999</v>
      </c>
      <c r="F38" s="81">
        <f t="shared" si="3"/>
        <v>6.909972714503744E-2</v>
      </c>
      <c r="G38" s="42">
        <f>SUM(G21:G37)</f>
        <v>21361.974302587008</v>
      </c>
      <c r="H38" s="81">
        <f t="shared" si="4"/>
        <v>0.11018822678851996</v>
      </c>
      <c r="I38" s="28">
        <f>SUM(I21:I37)</f>
        <v>5806.6642076460002</v>
      </c>
      <c r="J38" s="82">
        <f t="shared" si="5"/>
        <v>2.9951633848721272E-2</v>
      </c>
    </row>
    <row r="39" spans="1:13" ht="24.6" customHeight="1" thickBot="1" x14ac:dyDescent="0.25">
      <c r="B39" s="56"/>
      <c r="C39" s="196" t="s">
        <v>45</v>
      </c>
      <c r="D39" s="197"/>
      <c r="E39" s="197"/>
      <c r="F39" s="197"/>
      <c r="G39" s="197"/>
      <c r="H39" s="197"/>
      <c r="I39" s="197"/>
      <c r="J39" s="198"/>
    </row>
    <row r="40" spans="1:13" ht="24.6" customHeight="1" thickBot="1" x14ac:dyDescent="0.3">
      <c r="B40" s="73">
        <v>30</v>
      </c>
      <c r="C40" s="87" t="s">
        <v>36</v>
      </c>
      <c r="D40" s="90">
        <v>11543.273541814</v>
      </c>
      <c r="E40" s="76">
        <v>6774.222274883</v>
      </c>
      <c r="F40" s="77">
        <f>SUM(E40/D40)</f>
        <v>0.58685452184289533</v>
      </c>
      <c r="G40" s="13">
        <v>2366.8884052429999</v>
      </c>
      <c r="H40" s="77">
        <f>SUM(G40/D40)</f>
        <v>0.20504481650454318</v>
      </c>
      <c r="I40" s="76">
        <v>6185.946585443</v>
      </c>
      <c r="J40" s="79">
        <f>SUM(I40/D40)</f>
        <v>0.53589188223212569</v>
      </c>
    </row>
    <row r="41" spans="1:13" s="89" customFormat="1" ht="24.6" customHeight="1" thickBot="1" x14ac:dyDescent="0.3">
      <c r="A41" s="88"/>
      <c r="B41" s="56"/>
      <c r="C41" s="80" t="s">
        <v>20</v>
      </c>
      <c r="D41" s="42">
        <f>D40</f>
        <v>11543.273541814</v>
      </c>
      <c r="E41" s="42">
        <f>E40</f>
        <v>6774.222274883</v>
      </c>
      <c r="F41" s="81">
        <f>SUM(E41/D41)</f>
        <v>0.58685452184289533</v>
      </c>
      <c r="G41" s="91">
        <f>G40</f>
        <v>2366.8884052429999</v>
      </c>
      <c r="H41" s="81">
        <f>SUM(G41/D41)</f>
        <v>0.20504481650454318</v>
      </c>
      <c r="I41" s="92">
        <f>I40</f>
        <v>6185.946585443</v>
      </c>
      <c r="J41" s="82">
        <f>SUM(I41/D41)</f>
        <v>0.53589188223212569</v>
      </c>
      <c r="M41" s="93"/>
    </row>
    <row r="42" spans="1:13" ht="24.6" customHeight="1" thickBot="1" x14ac:dyDescent="0.3">
      <c r="B42" s="94"/>
      <c r="C42" s="95" t="s">
        <v>37</v>
      </c>
      <c r="D42" s="96"/>
      <c r="E42" s="97"/>
      <c r="F42" s="98"/>
      <c r="G42" s="99"/>
      <c r="H42" s="98"/>
      <c r="I42" s="97"/>
      <c r="J42" s="82"/>
      <c r="M42" s="100"/>
    </row>
    <row r="43" spans="1:13" ht="24.6" customHeight="1" thickBot="1" x14ac:dyDescent="0.3">
      <c r="B43" s="57"/>
      <c r="C43" s="101" t="s">
        <v>38</v>
      </c>
      <c r="D43" s="102">
        <f>D19+D38</f>
        <v>403536.01597306703</v>
      </c>
      <c r="E43" s="102">
        <f>E19+E38</f>
        <v>64144.917322184003</v>
      </c>
      <c r="F43" s="81">
        <f t="shared" ref="F43:F48" si="9">SUM(E43/D43)</f>
        <v>0.15895710613960462</v>
      </c>
      <c r="G43" s="91">
        <f>G19+G38</f>
        <v>47795.441185189004</v>
      </c>
      <c r="H43" s="81">
        <f t="shared" ref="H43:H48" si="10">SUM(G43/D43)</f>
        <v>0.11844157471282313</v>
      </c>
      <c r="I43" s="92">
        <f>I19+I38</f>
        <v>34069.108815240004</v>
      </c>
      <c r="J43" s="82">
        <f t="shared" ref="J43:J48" si="11">SUM(I43/D43)</f>
        <v>8.4426438946440557E-2</v>
      </c>
      <c r="M43" s="103"/>
    </row>
    <row r="44" spans="1:13" ht="24.6" customHeight="1" thickBot="1" x14ac:dyDescent="0.3">
      <c r="B44" s="73"/>
      <c r="C44" s="101" t="s">
        <v>35</v>
      </c>
      <c r="D44" s="102">
        <f>D41</f>
        <v>11543.273541814</v>
      </c>
      <c r="E44" s="102">
        <f>E41</f>
        <v>6774.222274883</v>
      </c>
      <c r="F44" s="81">
        <f t="shared" si="9"/>
        <v>0.58685452184289533</v>
      </c>
      <c r="G44" s="78">
        <f>G41</f>
        <v>2366.8884052429999</v>
      </c>
      <c r="H44" s="81">
        <f t="shared" si="10"/>
        <v>0.20504481650454318</v>
      </c>
      <c r="I44" s="92">
        <f>I41</f>
        <v>6185.946585443</v>
      </c>
      <c r="J44" s="82">
        <f t="shared" si="11"/>
        <v>0.53589188223212569</v>
      </c>
      <c r="M44" s="103"/>
    </row>
    <row r="45" spans="1:13" s="89" customFormat="1" ht="24.6" customHeight="1" thickBot="1" x14ac:dyDescent="0.3">
      <c r="A45" s="88"/>
      <c r="B45" s="56"/>
      <c r="C45" s="101" t="s">
        <v>20</v>
      </c>
      <c r="D45" s="102">
        <f>D43+D44</f>
        <v>415079.28951488103</v>
      </c>
      <c r="E45" s="102">
        <f>E43+E44</f>
        <v>70919.139597066998</v>
      </c>
      <c r="F45" s="81">
        <f t="shared" si="9"/>
        <v>0.170856849253917</v>
      </c>
      <c r="G45" s="91">
        <f>G43+G44</f>
        <v>50162.329590432004</v>
      </c>
      <c r="H45" s="81">
        <f t="shared" si="10"/>
        <v>0.12084999386275964</v>
      </c>
      <c r="I45" s="92">
        <f>I43+I44</f>
        <v>40255.055400683006</v>
      </c>
      <c r="J45" s="82">
        <f t="shared" si="11"/>
        <v>9.6981604280306596E-2</v>
      </c>
    </row>
    <row r="46" spans="1:13" ht="24.6" customHeight="1" thickBot="1" x14ac:dyDescent="0.3">
      <c r="B46" s="73">
        <v>31</v>
      </c>
      <c r="C46" s="104" t="s">
        <v>51</v>
      </c>
      <c r="D46" s="90">
        <v>10065.176855768999</v>
      </c>
      <c r="E46" s="76">
        <v>2585.2559340040002</v>
      </c>
      <c r="F46" s="77">
        <f t="shared" si="9"/>
        <v>0.2568515159792969</v>
      </c>
      <c r="G46" s="13">
        <v>777.63284594100003</v>
      </c>
      <c r="H46" s="77">
        <f t="shared" si="10"/>
        <v>7.7259729966422663E-2</v>
      </c>
      <c r="I46" s="76">
        <v>2574.3543080999998</v>
      </c>
      <c r="J46" s="79">
        <f t="shared" si="11"/>
        <v>0.25576841271541811</v>
      </c>
    </row>
    <row r="47" spans="1:13" ht="24.6" customHeight="1" thickBot="1" x14ac:dyDescent="0.3">
      <c r="B47" s="56"/>
      <c r="C47" s="80" t="s">
        <v>39</v>
      </c>
      <c r="D47" s="102">
        <f>D46</f>
        <v>10065.176855768999</v>
      </c>
      <c r="E47" s="102">
        <f>E46</f>
        <v>2585.2559340040002</v>
      </c>
      <c r="F47" s="81">
        <f t="shared" si="9"/>
        <v>0.2568515159792969</v>
      </c>
      <c r="G47" s="91">
        <f>G46</f>
        <v>777.63284594100003</v>
      </c>
      <c r="H47" s="81">
        <f t="shared" si="10"/>
        <v>7.7259729966422663E-2</v>
      </c>
      <c r="I47" s="92">
        <f>I46</f>
        <v>2574.3543080999998</v>
      </c>
      <c r="J47" s="82">
        <f t="shared" si="11"/>
        <v>0.25576841271541811</v>
      </c>
    </row>
    <row r="48" spans="1:13" s="89" customFormat="1" ht="24.6" customHeight="1" thickBot="1" x14ac:dyDescent="0.3">
      <c r="A48" s="88"/>
      <c r="B48" s="56"/>
      <c r="C48" s="105" t="s">
        <v>40</v>
      </c>
      <c r="D48" s="106">
        <f>D45+D47</f>
        <v>425144.46637065004</v>
      </c>
      <c r="E48" s="106">
        <f>E45+E47</f>
        <v>73504.395531071001</v>
      </c>
      <c r="F48" s="81">
        <f t="shared" si="9"/>
        <v>0.17289274904260024</v>
      </c>
      <c r="G48" s="91">
        <f>G45+G47</f>
        <v>50939.962436373004</v>
      </c>
      <c r="H48" s="81">
        <f t="shared" si="10"/>
        <v>0.1198180065031411</v>
      </c>
      <c r="I48" s="92">
        <f>I45+I47</f>
        <v>42829.409708783009</v>
      </c>
      <c r="J48" s="82">
        <f t="shared" si="11"/>
        <v>0.10074083775429742</v>
      </c>
    </row>
    <row r="49" spans="2:10" ht="10.15" customHeight="1" x14ac:dyDescent="0.2">
      <c r="B49" s="107"/>
      <c r="C49" s="108"/>
      <c r="D49" s="109"/>
      <c r="E49" s="109"/>
      <c r="F49" s="169"/>
      <c r="G49" s="169"/>
      <c r="H49" s="169"/>
      <c r="I49" s="169"/>
      <c r="J49" s="169"/>
    </row>
    <row r="50" spans="2:10" s="20" customFormat="1" ht="24" customHeight="1" x14ac:dyDescent="0.2">
      <c r="D50" s="53"/>
      <c r="E50" s="53"/>
      <c r="F50" s="53"/>
      <c r="G50" s="53"/>
      <c r="H50" s="53"/>
      <c r="I50" s="110"/>
      <c r="J50" s="53"/>
    </row>
    <row r="53" spans="2:10" x14ac:dyDescent="0.2">
      <c r="D53" s="111"/>
    </row>
  </sheetData>
  <mergeCells count="16">
    <mergeCell ref="F49:J49"/>
    <mergeCell ref="B1:J1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C6:J6"/>
    <mergeCell ref="C20:J20"/>
    <mergeCell ref="C39:J39"/>
  </mergeCells>
  <pageMargins left="0.5" right="0.74" top="0.89" bottom="0" header="0.17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National Goal sheet 1 SEPT'24</vt:lpstr>
      <vt:lpstr>National Goal Sheet 2 SEPT'24</vt:lpstr>
      <vt:lpstr>'National Goal sheet 1 SEPT''24'!Print_Area</vt:lpstr>
      <vt:lpstr>'National Goal Sheet 2 SEPT''24'!Print_Area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SLPC</dc:creator>
  <cp:lastModifiedBy>Ishan Mehra</cp:lastModifiedBy>
  <cp:lastPrinted>2024-11-05T09:15:45Z</cp:lastPrinted>
  <dcterms:created xsi:type="dcterms:W3CDTF">2024-02-13T11:42:21Z</dcterms:created>
  <dcterms:modified xsi:type="dcterms:W3CDTF">2024-11-05T09:15:56Z</dcterms:modified>
</cp:coreProperties>
</file>